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D172394C-1504-4D2C-AD7E-8BB41911126A}" xr6:coauthVersionLast="47" xr6:coauthVersionMax="47" xr10:uidLastSave="{00000000-0000-0000-0000-000000000000}"/>
  <bookViews>
    <workbookView xWindow="-120" yWindow="-120" windowWidth="29040" windowHeight="15720" xr2:uid="{2A7DC072-D9A4-48C9-AA83-30C0B77D3D0D}"/>
  </bookViews>
  <sheets>
    <sheet name="2025-2026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3" i="1" l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E40" i="1" s="1"/>
  <c r="D33" i="1"/>
  <c r="C33" i="1"/>
  <c r="B33" i="1"/>
  <c r="N32" i="1"/>
  <c r="M32" i="1"/>
  <c r="L32" i="1"/>
  <c r="K32" i="1"/>
  <c r="J32" i="1"/>
  <c r="I32" i="1"/>
  <c r="H32" i="1"/>
  <c r="G32" i="1"/>
  <c r="F32" i="1"/>
  <c r="D32" i="1"/>
  <c r="C32" i="1"/>
  <c r="B32" i="1"/>
  <c r="N31" i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L29" i="1"/>
  <c r="J29" i="1"/>
  <c r="I29" i="1"/>
  <c r="H29" i="1"/>
  <c r="G29" i="1"/>
  <c r="F29" i="1"/>
  <c r="D29" i="1"/>
  <c r="C29" i="1"/>
  <c r="B29" i="1"/>
  <c r="M28" i="1"/>
  <c r="M40" i="1" s="1"/>
  <c r="L28" i="1"/>
  <c r="L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1" i="1"/>
  <c r="O11" i="1"/>
  <c r="Q10" i="1"/>
  <c r="P10" i="1"/>
  <c r="O10" i="1"/>
  <c r="N28" i="1" l="1"/>
  <c r="O28" i="1" l="1"/>
  <c r="N40" i="1"/>
  <c r="P28" i="1"/>
  <c r="Q28" i="1" l="1"/>
  <c r="P29" i="1"/>
  <c r="P30" i="1" l="1"/>
  <c r="Q29" i="1"/>
  <c r="P31" i="1" l="1"/>
  <c r="Q30" i="1"/>
  <c r="P32" i="1" l="1"/>
  <c r="Q31" i="1"/>
  <c r="P33" i="1" l="1"/>
  <c r="Q32" i="1"/>
  <c r="Q33" i="1" l="1"/>
  <c r="P34" i="1"/>
  <c r="Q34" i="1" l="1"/>
  <c r="P35" i="1"/>
  <c r="P36" i="1" l="1"/>
  <c r="Q35" i="1"/>
  <c r="P37" i="1" l="1"/>
  <c r="Q36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<sst xmlns="http://schemas.openxmlformats.org/spreadsheetml/2006/main" count="75" uniqueCount="43">
  <si>
    <t>T.C.</t>
  </si>
  <si>
    <t>MUĞLA VALİLİĞİ</t>
  </si>
  <si>
    <t>İl Kültür ve Turizm Müdürlüğü</t>
  </si>
  <si>
    <t>2025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</si>
  <si>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</si>
  <si>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</si>
  <si>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</si>
  <si>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</si>
  <si>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</si>
  <si>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</si>
  <si>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</si>
  <si>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</si>
  <si>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</si>
  <si>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</si>
  <si>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</si>
  <si>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</si>
  <si>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</si>
  <si>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</si>
  <si>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2024 YILINA GÖRE AYLIK ARTIŞ %</t>
  </si>
  <si>
    <t>AYLARIN TOPLAMI</t>
  </si>
  <si>
    <t>2024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</si>
  <si>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</si>
  <si>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</si>
  <si>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</si>
  <si>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</si>
  <si>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</si>
  <si>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</si>
  <si>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</si>
  <si>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</si>
  <si>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</si>
  <si>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</si>
  <si>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</si>
  <si>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</si>
  <si>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</si>
  <si>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</si>
  <si>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2026 YILINDA MUĞLA İLİ GÜMRÜK KAPILARINDAN ÜLKEMİZE GİRİŞ YAPAN TURİSTLERİN AYLARA VE HUDUT KAPILARINA GÖRE DAĞILIMI</t>
  </si>
  <si>
    <t>MARMARİS LİMANI</t>
  </si>
  <si>
    <t>BODRUM LİMANI</t>
  </si>
  <si>
    <t>2025 YILINA GÖRE AYLIK ARTIŞ %</t>
  </si>
  <si>
    <t>2025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</si>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</sst>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9" fontId="2" fillId="3" borderId="8" xfId="0" applyNumberFormat="1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3C38042-51EE-452F-8488-A1BB32E04A97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6BA2716-BC7E-4E3F-ADEA-5B357F4E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01E2D12A-B91E-415E-9E25-7D40BDEB907C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A2583CFA-6AC6-43A2-B5BE-27941007769E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77B5C4A9-CB14-4137-A609-A035784AB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&#350;ubat.xls" TargetMode="External"/><Relationship Id="rId1" Type="http://schemas.openxmlformats.org/officeDocument/2006/relationships/externalLinkPath" Target="/Users/seyda.dogan/Desktop/2026%20YILI%20TUR&#304;ST%20G&#304;R&#304;&#350;LER&#304;-&#350;ub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3">
          <cell r="C53">
            <v>3466</v>
          </cell>
          <cell r="D53">
            <v>1776</v>
          </cell>
          <cell r="E53">
            <v>1582</v>
          </cell>
          <cell r="G53">
            <v>2573</v>
          </cell>
          <cell r="H53">
            <v>1737</v>
          </cell>
          <cell r="I53">
            <v>649</v>
          </cell>
          <cell r="J53">
            <v>2</v>
          </cell>
          <cell r="K53">
            <v>24</v>
          </cell>
          <cell r="M53">
            <v>15</v>
          </cell>
          <cell r="N53">
            <v>1</v>
          </cell>
        </row>
      </sheetData>
      <sheetData sheetId="1">
        <row r="53">
          <cell r="C53">
            <v>4443</v>
          </cell>
          <cell r="D53">
            <v>1638</v>
          </cell>
          <cell r="E53">
            <v>4811</v>
          </cell>
          <cell r="G53">
            <v>2291</v>
          </cell>
          <cell r="H53">
            <v>1968</v>
          </cell>
          <cell r="I53">
            <v>291</v>
          </cell>
          <cell r="J53">
            <v>32</v>
          </cell>
          <cell r="K53">
            <v>58</v>
          </cell>
          <cell r="M53">
            <v>72</v>
          </cell>
          <cell r="N53">
            <v>2</v>
          </cell>
          <cell r="O53">
            <v>15606</v>
          </cell>
        </row>
      </sheetData>
      <sheetData sheetId="2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3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4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0CC6-2D97-4012-AFE0-EB4D0EB51202}">
  <sheetPr codeName="Sayfa15">
    <pageSetUpPr fitToPage="1"/>
  </sheetPr>
  <dimension ref="A1:AF49"/>
  <sheetViews>
    <sheetView tabSelected="1" topLeftCell="A23" zoomScaleNormal="100" workbookViewId="0">
      <selection activeCell="V28" sqref="V28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1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9" s="12" customFormat="1" ht="33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9" ht="25.5" hidden="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5"/>
    </row>
    <row r="9" spans="1:19" ht="55.5" customHeight="1" x14ac:dyDescent="0.2">
      <c r="A9" s="16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7" t="s">
        <v>10</v>
      </c>
      <c r="H9" s="19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20" t="s">
        <v>17</v>
      </c>
      <c r="O9" s="20" t="s">
        <v>18</v>
      </c>
      <c r="P9" s="20" t="s">
        <v>19</v>
      </c>
      <c r="Q9" s="21" t="s">
        <v>20</v>
      </c>
    </row>
    <row r="10" spans="1:19" s="29" customFormat="1" ht="18.95" customHeight="1" x14ac:dyDescent="0.2">
      <c r="A10" s="22" t="s">
        <v>21</v>
      </c>
      <c r="B10" s="23">
        <v>3681</v>
      </c>
      <c r="C10" s="23">
        <v>1883</v>
      </c>
      <c r="D10" s="23">
        <v>1075</v>
      </c>
      <c r="E10" s="24" t="s">
        <v>22</v>
      </c>
      <c r="F10" s="23">
        <v>3859</v>
      </c>
      <c r="G10" s="23">
        <v>814</v>
      </c>
      <c r="H10" s="23">
        <v>728</v>
      </c>
      <c r="I10" s="25">
        <v>30</v>
      </c>
      <c r="J10" s="23">
        <v>33</v>
      </c>
      <c r="K10" s="23">
        <v>0</v>
      </c>
      <c r="L10" s="23">
        <v>28</v>
      </c>
      <c r="M10" s="25">
        <v>3</v>
      </c>
      <c r="N10" s="23">
        <v>12134</v>
      </c>
      <c r="O10" s="26">
        <f>(N10-R10)/R10</f>
        <v>9.879561713302544E-2</v>
      </c>
      <c r="P10" s="27">
        <f>N10</f>
        <v>12134</v>
      </c>
      <c r="Q10" s="26">
        <f>(P10-S10)/S10</f>
        <v>4.194349315068493</v>
      </c>
      <c r="R10" s="28">
        <v>11043</v>
      </c>
      <c r="S10" s="28">
        <v>2336</v>
      </c>
    </row>
    <row r="11" spans="1:19" s="29" customFormat="1" ht="18.95" customHeight="1" x14ac:dyDescent="0.2">
      <c r="A11" s="22" t="s">
        <v>23</v>
      </c>
      <c r="B11" s="23">
        <v>4302</v>
      </c>
      <c r="C11" s="23">
        <v>2226</v>
      </c>
      <c r="D11" s="23">
        <v>5286</v>
      </c>
      <c r="E11" s="24" t="s">
        <v>22</v>
      </c>
      <c r="F11" s="23">
        <v>2763</v>
      </c>
      <c r="G11" s="23">
        <v>410</v>
      </c>
      <c r="H11" s="23">
        <v>461</v>
      </c>
      <c r="I11" s="25">
        <v>24</v>
      </c>
      <c r="J11" s="25">
        <v>28</v>
      </c>
      <c r="K11" s="25">
        <v>0</v>
      </c>
      <c r="L11" s="25">
        <v>15</v>
      </c>
      <c r="M11" s="30">
        <v>11</v>
      </c>
      <c r="N11" s="23">
        <v>15526</v>
      </c>
      <c r="O11" s="26">
        <f t="shared" ref="O11:O21" si="0">(N11-R11)/R11</f>
        <v>0.23614649681528663</v>
      </c>
      <c r="P11" s="27">
        <v>27660</v>
      </c>
      <c r="Q11" s="26">
        <f t="shared" ref="Q11:Q21" si="1">(P11-S11)/S11</f>
        <v>6.9826839826839828</v>
      </c>
      <c r="R11" s="28">
        <v>12560</v>
      </c>
      <c r="S11" s="28">
        <v>3465</v>
      </c>
    </row>
    <row r="12" spans="1:19" s="29" customFormat="1" ht="18.95" customHeight="1" x14ac:dyDescent="0.2">
      <c r="A12" s="22" t="s">
        <v>24</v>
      </c>
      <c r="B12" s="23"/>
      <c r="C12" s="23"/>
      <c r="D12" s="23"/>
      <c r="E12" s="24"/>
      <c r="F12" s="23"/>
      <c r="G12" s="25"/>
      <c r="H12" s="23"/>
      <c r="I12" s="23"/>
      <c r="J12" s="23"/>
      <c r="K12" s="23"/>
      <c r="L12" s="23"/>
      <c r="M12" s="23"/>
      <c r="N12" s="23"/>
      <c r="O12" s="26">
        <f t="shared" si="0"/>
        <v>-1</v>
      </c>
      <c r="P12" s="27"/>
      <c r="Q12" s="26">
        <f t="shared" si="1"/>
        <v>-1</v>
      </c>
      <c r="R12" s="28">
        <v>30905</v>
      </c>
      <c r="S12" s="28">
        <v>14049</v>
      </c>
    </row>
    <row r="13" spans="1:19" s="29" customFormat="1" ht="18.95" customHeight="1" x14ac:dyDescent="0.2">
      <c r="A13" s="22" t="s">
        <v>25</v>
      </c>
      <c r="B13" s="23"/>
      <c r="C13" s="23"/>
      <c r="D13" s="23"/>
      <c r="E13" s="24"/>
      <c r="F13" s="23"/>
      <c r="G13" s="23"/>
      <c r="H13" s="23"/>
      <c r="I13" s="25"/>
      <c r="J13" s="23"/>
      <c r="K13" s="23"/>
      <c r="L13" s="23"/>
      <c r="M13" s="23"/>
      <c r="N13" s="23"/>
      <c r="O13" s="26">
        <f t="shared" si="0"/>
        <v>-1</v>
      </c>
      <c r="P13" s="27"/>
      <c r="Q13" s="26">
        <f t="shared" si="1"/>
        <v>-1</v>
      </c>
      <c r="R13" s="28">
        <v>155049</v>
      </c>
      <c r="S13" s="28">
        <v>123578</v>
      </c>
    </row>
    <row r="14" spans="1:19" s="29" customFormat="1" ht="18.95" customHeight="1" x14ac:dyDescent="0.2">
      <c r="A14" s="22" t="s">
        <v>26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6">
        <f t="shared" si="0"/>
        <v>-1</v>
      </c>
      <c r="P14" s="27"/>
      <c r="Q14" s="26">
        <f t="shared" si="1"/>
        <v>-1</v>
      </c>
      <c r="R14" s="28">
        <v>375551</v>
      </c>
      <c r="S14" s="28">
        <v>438511</v>
      </c>
    </row>
    <row r="15" spans="1:19" s="29" customFormat="1" ht="18.95" customHeight="1" x14ac:dyDescent="0.2">
      <c r="A15" s="22" t="s">
        <v>27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6">
        <f t="shared" si="0"/>
        <v>-1</v>
      </c>
      <c r="P15" s="27"/>
      <c r="Q15" s="26">
        <f t="shared" si="1"/>
        <v>-1</v>
      </c>
      <c r="R15" s="28">
        <v>531433</v>
      </c>
      <c r="S15" s="28">
        <v>887660</v>
      </c>
    </row>
    <row r="16" spans="1:19" s="29" customFormat="1" ht="18.95" customHeight="1" x14ac:dyDescent="0.2">
      <c r="A16" s="22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6">
        <f t="shared" si="0"/>
        <v>-1</v>
      </c>
      <c r="P16" s="27"/>
      <c r="Q16" s="26">
        <f t="shared" si="1"/>
        <v>-1</v>
      </c>
      <c r="R16" s="28">
        <v>662815</v>
      </c>
      <c r="S16" s="28">
        <v>1501043</v>
      </c>
    </row>
    <row r="17" spans="1:32" s="29" customFormat="1" ht="18.95" customHeight="1" x14ac:dyDescent="0.2">
      <c r="A17" s="22" t="s">
        <v>29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6">
        <f t="shared" si="0"/>
        <v>-1</v>
      </c>
      <c r="P17" s="27"/>
      <c r="Q17" s="26">
        <f t="shared" si="1"/>
        <v>-1</v>
      </c>
      <c r="R17" s="28">
        <v>650625</v>
      </c>
      <c r="S17" s="28">
        <v>2116965</v>
      </c>
    </row>
    <row r="18" spans="1:32" s="29" customFormat="1" ht="18.95" customHeight="1" x14ac:dyDescent="0.2">
      <c r="A18" s="22" t="s">
        <v>30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6">
        <f t="shared" si="0"/>
        <v>-1</v>
      </c>
      <c r="P18" s="27"/>
      <c r="Q18" s="26">
        <f t="shared" si="1"/>
        <v>-1</v>
      </c>
      <c r="R18" s="28">
        <v>547446</v>
      </c>
      <c r="S18" s="31">
        <v>2622796</v>
      </c>
    </row>
    <row r="19" spans="1:32" s="29" customFormat="1" ht="18.95" customHeight="1" x14ac:dyDescent="0.2">
      <c r="A19" s="22" t="s">
        <v>31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6">
        <f t="shared" si="0"/>
        <v>-1</v>
      </c>
      <c r="P19" s="27"/>
      <c r="Q19" s="26">
        <f t="shared" si="1"/>
        <v>-1</v>
      </c>
      <c r="R19" s="28">
        <v>382615</v>
      </c>
      <c r="S19" s="31">
        <v>2947422</v>
      </c>
    </row>
    <row r="20" spans="1:32" s="29" customFormat="1" ht="18.95" customHeight="1" x14ac:dyDescent="0.2">
      <c r="A20" s="22" t="s">
        <v>32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6">
        <f t="shared" si="0"/>
        <v>-1</v>
      </c>
      <c r="P20" s="27"/>
      <c r="Q20" s="26">
        <f t="shared" si="1"/>
        <v>-1</v>
      </c>
      <c r="R20" s="28">
        <v>29876</v>
      </c>
      <c r="S20" s="28">
        <v>2966408</v>
      </c>
      <c r="T20" s="32"/>
    </row>
    <row r="21" spans="1:32" s="29" customFormat="1" ht="18.95" customHeight="1" x14ac:dyDescent="0.2">
      <c r="A21" s="22" t="s">
        <v>33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5"/>
      <c r="N21" s="23"/>
      <c r="O21" s="26">
        <f t="shared" si="0"/>
        <v>-1</v>
      </c>
      <c r="P21" s="27"/>
      <c r="Q21" s="26">
        <f t="shared" si="1"/>
        <v>-1</v>
      </c>
      <c r="R21" s="28">
        <v>13672</v>
      </c>
      <c r="S21" s="28">
        <v>2977103</v>
      </c>
      <c r="T21" s="32"/>
    </row>
    <row r="22" spans="1:32" ht="21.75" customHeight="1" x14ac:dyDescent="0.2">
      <c r="A22" s="33" t="s">
        <v>34</v>
      </c>
      <c r="B22" s="34">
        <f>SUM(B10:B21)</f>
        <v>7983</v>
      </c>
      <c r="C22" s="34">
        <f t="shared" ref="C22:N22" si="2">SUM(C10:C21)</f>
        <v>4109</v>
      </c>
      <c r="D22" s="34">
        <f t="shared" si="2"/>
        <v>6361</v>
      </c>
      <c r="E22" s="34">
        <f t="shared" si="2"/>
        <v>0</v>
      </c>
      <c r="F22" s="34">
        <f t="shared" si="2"/>
        <v>6622</v>
      </c>
      <c r="G22" s="34">
        <f t="shared" si="2"/>
        <v>1224</v>
      </c>
      <c r="H22" s="34">
        <f t="shared" si="2"/>
        <v>1189</v>
      </c>
      <c r="I22" s="34">
        <f t="shared" si="2"/>
        <v>54</v>
      </c>
      <c r="J22" s="34">
        <f t="shared" si="2"/>
        <v>61</v>
      </c>
      <c r="K22" s="34">
        <f t="shared" si="2"/>
        <v>0</v>
      </c>
      <c r="L22" s="34">
        <f t="shared" si="2"/>
        <v>43</v>
      </c>
      <c r="M22" s="34">
        <f t="shared" si="2"/>
        <v>14</v>
      </c>
      <c r="N22" s="34">
        <f t="shared" si="2"/>
        <v>27660</v>
      </c>
      <c r="O22" s="35"/>
      <c r="P22" s="36"/>
      <c r="Q22" s="37"/>
      <c r="R22" s="38"/>
      <c r="T22" s="38"/>
    </row>
    <row r="23" spans="1:32" ht="15.75" customHeight="1" x14ac:dyDescent="0.2">
      <c r="A23" s="39"/>
      <c r="B23" s="40"/>
      <c r="C23" s="40"/>
      <c r="D23" s="41"/>
      <c r="E23" s="41"/>
      <c r="F23" s="41"/>
      <c r="G23" s="41"/>
      <c r="H23" s="41"/>
      <c r="I23" s="41"/>
      <c r="J23" s="40"/>
      <c r="K23" s="40"/>
      <c r="L23" s="40"/>
      <c r="M23" s="40"/>
      <c r="N23" s="42"/>
      <c r="O23" s="43"/>
      <c r="Q23" s="44"/>
      <c r="T23" s="38"/>
    </row>
    <row r="24" spans="1:32" ht="15.75" customHeight="1" x14ac:dyDescent="0.2">
      <c r="A24" s="39"/>
      <c r="B24" s="40"/>
      <c r="C24" s="40"/>
      <c r="D24" s="45"/>
      <c r="E24" s="40"/>
      <c r="F24" s="40"/>
      <c r="G24" s="40"/>
      <c r="H24" s="45"/>
      <c r="I24" s="45"/>
      <c r="J24" s="46"/>
      <c r="K24" s="46"/>
      <c r="L24" s="40"/>
      <c r="M24" s="40"/>
      <c r="N24" s="43"/>
      <c r="O24" s="42"/>
      <c r="P24" s="47"/>
      <c r="Q24" s="44"/>
      <c r="T24" s="38"/>
    </row>
    <row r="25" spans="1:32" ht="12.75" customHeight="1" x14ac:dyDescent="0.2">
      <c r="A25" s="6" t="s">
        <v>35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32" ht="23.2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32" ht="59.25" customHeight="1" x14ac:dyDescent="0.2">
      <c r="A27" s="16" t="s">
        <v>4</v>
      </c>
      <c r="B27" s="17" t="s">
        <v>5</v>
      </c>
      <c r="C27" s="17" t="s">
        <v>6</v>
      </c>
      <c r="D27" s="17" t="s">
        <v>36</v>
      </c>
      <c r="E27" s="17" t="s">
        <v>8</v>
      </c>
      <c r="F27" s="48" t="s">
        <v>37</v>
      </c>
      <c r="G27" s="48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20" t="s">
        <v>17</v>
      </c>
      <c r="O27" s="20" t="s">
        <v>38</v>
      </c>
      <c r="P27" s="20" t="s">
        <v>19</v>
      </c>
      <c r="Q27" s="20" t="s">
        <v>39</v>
      </c>
    </row>
    <row r="28" spans="1:32" s="29" customFormat="1" ht="18.95" customHeight="1" x14ac:dyDescent="0.2">
      <c r="A28" s="22" t="s">
        <v>21</v>
      </c>
      <c r="B28" s="49">
        <f>IF([1]OCAK!C53=0,"",[1]OCAK!C53)</f>
        <v>3466</v>
      </c>
      <c r="C28" s="49">
        <f>IF([1]OCAK!D53=0,"",[1]OCAK!D53)</f>
        <v>1776</v>
      </c>
      <c r="D28" s="49">
        <f>IF([1]OCAK!E53=0,"",[1]OCAK!E53)</f>
        <v>1582</v>
      </c>
      <c r="E28" s="50" t="s">
        <v>22</v>
      </c>
      <c r="F28" s="49">
        <f>IF([1]OCAK!G53=0,"",[1]OCAK!G53)</f>
        <v>2573</v>
      </c>
      <c r="G28" s="49">
        <f>IF([1]OCAK!H53=0,"",[1]OCAK!H53)</f>
        <v>1737</v>
      </c>
      <c r="H28" s="49">
        <f>IF([1]OCAK!I53=0,"",[1]OCAK!I53)</f>
        <v>649</v>
      </c>
      <c r="I28" s="49">
        <f>IF([1]OCAK!J53=0,"",[1]OCAK!J53)</f>
        <v>2</v>
      </c>
      <c r="J28" s="49">
        <f>IF([1]OCAK!K53=0,"",[1]OCAK!K53)</f>
        <v>24</v>
      </c>
      <c r="K28" s="49">
        <v>0</v>
      </c>
      <c r="L28" s="49">
        <f>IF([1]OCAK!M53=0,"",[1]OCAK!M53)</f>
        <v>15</v>
      </c>
      <c r="M28" s="49">
        <f>IF([1]OCAK!N53=0,"",[1]OCAK!N53)</f>
        <v>1</v>
      </c>
      <c r="N28" s="23">
        <f>SUM(B28:M28)</f>
        <v>11825</v>
      </c>
      <c r="O28" s="51">
        <f>(N28-R10)/R10</f>
        <v>7.0814090373992569E-2</v>
      </c>
      <c r="P28" s="27">
        <f>N28</f>
        <v>11825</v>
      </c>
      <c r="Q28" s="51">
        <f>(P28-P10)/P10</f>
        <v>-2.546563375638701E-2</v>
      </c>
    </row>
    <row r="29" spans="1:32" s="29" customFormat="1" ht="18.95" customHeight="1" x14ac:dyDescent="0.2">
      <c r="A29" s="22" t="s">
        <v>23</v>
      </c>
      <c r="B29" s="23">
        <f>IF([1]ŞUBAT!C53=0,"",[1]ŞUBAT!C53)</f>
        <v>4443</v>
      </c>
      <c r="C29" s="23">
        <f>IF([1]ŞUBAT!D53=0,"",[1]ŞUBAT!D53)</f>
        <v>1638</v>
      </c>
      <c r="D29" s="23">
        <f>IF([1]ŞUBAT!E53=0,"",[1]ŞUBAT!E53)</f>
        <v>4811</v>
      </c>
      <c r="E29" s="23" t="s">
        <v>22</v>
      </c>
      <c r="F29" s="23">
        <f>IF([1]ŞUBAT!G53=0,"",[1]ŞUBAT!G53)</f>
        <v>2291</v>
      </c>
      <c r="G29" s="23">
        <f>IF([1]ŞUBAT!H53=0,"",[1]ŞUBAT!H53)</f>
        <v>1968</v>
      </c>
      <c r="H29" s="23">
        <f>IF([1]ŞUBAT!I53=0,"",[1]ŞUBAT!I53)</f>
        <v>291</v>
      </c>
      <c r="I29" s="25">
        <f>IF([1]ŞUBAT!J53=0,"",[1]ŞUBAT!J53)</f>
        <v>32</v>
      </c>
      <c r="J29" s="25">
        <f>IF([1]ŞUBAT!K53=0,"",[1]ŞUBAT!K53)</f>
        <v>58</v>
      </c>
      <c r="K29" s="25">
        <v>0</v>
      </c>
      <c r="L29" s="25">
        <f>IF([1]ŞUBAT!M53=0,"",[1]ŞUBAT!M53)</f>
        <v>72</v>
      </c>
      <c r="M29" s="25">
        <f>IF([1]ŞUBAT!N53=0,"",[1]ŞUBAT!N53)</f>
        <v>2</v>
      </c>
      <c r="N29" s="23">
        <f>IF([1]ŞUBAT!O53=0,"",[1]ŞUBAT!O53)</f>
        <v>15606</v>
      </c>
      <c r="O29" s="51">
        <f>(N29-R11)/R11</f>
        <v>0.24251592356687898</v>
      </c>
      <c r="P29" s="27">
        <f t="shared" ref="P29:P39" si="3">IFERROR(P28+N29,"")</f>
        <v>27431</v>
      </c>
      <c r="Q29" s="52">
        <f t="shared" ref="Q29:Q39" si="4">(P29-P11)/P11</f>
        <v>-8.2791033984092547E-3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29" customFormat="1" ht="18.95" customHeight="1" x14ac:dyDescent="0.2">
      <c r="A30" s="22" t="s">
        <v>24</v>
      </c>
      <c r="B30" s="23" t="str">
        <f>IF([1]MART!C53=0,"",[1]MART!C53)</f>
        <v/>
      </c>
      <c r="C30" s="23" t="str">
        <f>IF([1]MART!D53=0,"",[1]MART!D53)</f>
        <v/>
      </c>
      <c r="D30" s="23" t="str">
        <f>IF([1]MART!E53=0,"",[1]MART!E53)</f>
        <v/>
      </c>
      <c r="E30" s="23" t="s">
        <v>22</v>
      </c>
      <c r="F30" s="23" t="str">
        <f>IF([1]MART!G53=0,"",[1]MART!G53)</f>
        <v/>
      </c>
      <c r="G30" s="25" t="str">
        <f>IF([1]MART!H53=0,"",[1]MART!H53)</f>
        <v/>
      </c>
      <c r="H30" s="23" t="str">
        <f>IF([1]MART!I53=0,"",[1]MART!I53)</f>
        <v/>
      </c>
      <c r="I30" s="23" t="str">
        <f>IF([1]MART!J53=0,"",[1]MART!J53)</f>
        <v/>
      </c>
      <c r="J30" s="23" t="str">
        <f>IF([1]MART!K53=0,"",[1]MART!K53)</f>
        <v/>
      </c>
      <c r="K30" s="23">
        <v>0</v>
      </c>
      <c r="L30" s="23" t="str">
        <f>IF([1]MART!M53=0,"",[1]MART!M53)</f>
        <v/>
      </c>
      <c r="M30" s="23" t="str">
        <f>IF([1]MART!N53=0,"",[1]MART!N53)</f>
        <v/>
      </c>
      <c r="N30" s="23" t="str">
        <f>IF([1]MART!O53=0,"",[1]MART!O53)</f>
        <v/>
      </c>
      <c r="O30" s="54"/>
      <c r="P30" s="27" t="str">
        <f t="shared" si="3"/>
        <v/>
      </c>
      <c r="Q30" s="52" t="e">
        <f t="shared" si="4"/>
        <v>#VALUE!</v>
      </c>
    </row>
    <row r="31" spans="1:32" s="29" customFormat="1" ht="18.95" customHeight="1" x14ac:dyDescent="0.2">
      <c r="A31" s="22" t="s">
        <v>25</v>
      </c>
      <c r="B31" s="23" t="str">
        <f>IF([1]NİSAN!C53=0,"",[1]NİSAN!C53)</f>
        <v/>
      </c>
      <c r="C31" s="23" t="str">
        <f>IF([1]NİSAN!D53=0,"",[1]NİSAN!D53)</f>
        <v/>
      </c>
      <c r="D31" s="23" t="str">
        <f>IF([1]NİSAN!E53=0,"",[1]NİSAN!E53)</f>
        <v/>
      </c>
      <c r="E31" s="23" t="s">
        <v>22</v>
      </c>
      <c r="F31" s="23" t="str">
        <f>IF([1]NİSAN!G53=0,"",[1]NİSAN!G53)</f>
        <v/>
      </c>
      <c r="G31" s="23" t="str">
        <f>IF([1]NİSAN!H53=0,"",[1]NİSAN!H53)</f>
        <v/>
      </c>
      <c r="H31" s="23" t="str">
        <f>IF([1]NİSAN!I53=0,"",[1]NİSAN!I53)</f>
        <v/>
      </c>
      <c r="I31" s="25" t="str">
        <f>IF([1]NİSAN!J53=0,"",[1]NİSAN!J53)</f>
        <v/>
      </c>
      <c r="J31" s="23" t="str">
        <f>IF([1]NİSAN!K53=0,"",[1]NİSAN!K53)</f>
        <v/>
      </c>
      <c r="K31" s="23" t="str">
        <f>IF([1]NİSAN!L53=0,"",[1]NİSAN!L53)</f>
        <v/>
      </c>
      <c r="L31" s="23" t="str">
        <f>IF([1]NİSAN!M53=0,"",[1]NİSAN!M53)</f>
        <v/>
      </c>
      <c r="M31" s="23" t="str">
        <f>IF([1]NİSAN!N53=0,"",[1]NİSAN!N53)</f>
        <v/>
      </c>
      <c r="N31" s="23" t="str">
        <f>IF([1]NİSAN!O53=0,"",[1]NİSAN!O53)</f>
        <v/>
      </c>
      <c r="O31" s="54"/>
      <c r="P31" s="27" t="str">
        <f t="shared" si="3"/>
        <v/>
      </c>
      <c r="Q31" s="52" t="e">
        <f t="shared" si="4"/>
        <v>#VALUE!</v>
      </c>
    </row>
    <row r="32" spans="1:32" s="29" customFormat="1" ht="18.95" customHeight="1" x14ac:dyDescent="0.2">
      <c r="A32" s="22" t="s">
        <v>26</v>
      </c>
      <c r="B32" s="49" t="str">
        <f>IF([1]MAYIS!C53=0,"",[1]MAYIS!C53)</f>
        <v/>
      </c>
      <c r="C32" s="49" t="str">
        <f>IF([1]MAYIS!D53=0,"",[1]MAYIS!D53)</f>
        <v/>
      </c>
      <c r="D32" s="49" t="str">
        <f>IF([1]MAYIS!E53=0,"",[1]MAYIS!E53)</f>
        <v/>
      </c>
      <c r="E32" s="49" t="s">
        <v>22</v>
      </c>
      <c r="F32" s="49" t="str">
        <f>IF([1]MAYIS!G53=0,"",[1]MAYIS!G53)</f>
        <v/>
      </c>
      <c r="G32" s="49" t="str">
        <f>IF([1]MAYIS!H53=0,"",[1]MAYIS!H53)</f>
        <v/>
      </c>
      <c r="H32" s="49" t="str">
        <f>IF([1]MAYIS!I53=0,"",[1]MAYIS!I53)</f>
        <v/>
      </c>
      <c r="I32" s="49" t="str">
        <f>IF([1]MAYIS!J53=0,"",[1]MAYIS!J53)</f>
        <v/>
      </c>
      <c r="J32" s="49" t="str">
        <f>IF([1]MAYIS!K53=0,"",[1]MAYIS!K53)</f>
        <v/>
      </c>
      <c r="K32" s="49" t="str">
        <f>IF([1]MAYIS!L53=0,"",[1]MAYIS!L53)</f>
        <v/>
      </c>
      <c r="L32" s="49" t="str">
        <f>IF([1]MAYIS!M53=0,"",[1]MAYIS!M53)</f>
        <v/>
      </c>
      <c r="M32" s="49" t="str">
        <f>IF([1]MAYIS!N53=0,"",[1]MAYIS!N53)</f>
        <v/>
      </c>
      <c r="N32" s="23" t="str">
        <f>IF([1]MAYIS!O53=0,"",[1]MAYIS!O53)</f>
        <v/>
      </c>
      <c r="O32" s="54"/>
      <c r="P32" s="27" t="str">
        <f t="shared" si="3"/>
        <v/>
      </c>
      <c r="Q32" s="52" t="e">
        <f t="shared" si="4"/>
        <v>#VALUE!</v>
      </c>
      <c r="R32" s="32"/>
    </row>
    <row r="33" spans="1:19" s="29" customFormat="1" ht="18.95" customHeight="1" x14ac:dyDescent="0.2">
      <c r="A33" s="55" t="s">
        <v>27</v>
      </c>
      <c r="B33" s="49" t="str">
        <f>IF([1]HAZİRAN!C53=0,"",[1]HAZİRAN!C53)</f>
        <v/>
      </c>
      <c r="C33" s="49" t="str">
        <f>IF([1]HAZİRAN!D53=0,"",[1]HAZİRAN!D53)</f>
        <v/>
      </c>
      <c r="D33" s="49" t="str">
        <f>IF([1]HAZİRAN!E53=0,"",[1]HAZİRAN!E53)</f>
        <v/>
      </c>
      <c r="E33" s="49" t="str">
        <f>IF([1]HAZİRAN!F53=0,"",[1]HAZİRAN!F53)</f>
        <v/>
      </c>
      <c r="F33" s="49" t="str">
        <f>IF([1]HAZİRAN!G53=0,"",[1]HAZİRAN!G53)</f>
        <v/>
      </c>
      <c r="G33" s="49" t="str">
        <f>IF([1]HAZİRAN!H53=0,"",[1]HAZİRAN!H53)</f>
        <v/>
      </c>
      <c r="H33" s="49" t="str">
        <f>IF([1]HAZİRAN!I53=0,"",[1]HAZİRAN!I53)</f>
        <v/>
      </c>
      <c r="I33" s="49" t="str">
        <f>IF([1]HAZİRAN!J53=0,"",[1]HAZİRAN!J53)</f>
        <v/>
      </c>
      <c r="J33" s="49" t="str">
        <f>IF([1]HAZİRAN!K53=0,"",[1]HAZİRAN!K53)</f>
        <v/>
      </c>
      <c r="K33" s="49" t="str">
        <f>IF([1]HAZİRAN!L53=0,"",[1]HAZİRAN!L53)</f>
        <v/>
      </c>
      <c r="L33" s="49" t="str">
        <f>IF([1]HAZİRAN!M53=0,"",[1]HAZİRAN!M53)</f>
        <v/>
      </c>
      <c r="M33" s="49" t="str">
        <f>IF([1]HAZİRAN!N53=0,"",[1]HAZİRAN!N53)</f>
        <v/>
      </c>
      <c r="N33" s="23" t="str">
        <f>IF([1]HAZİRAN!O53=0,"",[1]HAZİRAN!O53)</f>
        <v/>
      </c>
      <c r="O33" s="54"/>
      <c r="P33" s="27" t="str">
        <f t="shared" si="3"/>
        <v/>
      </c>
      <c r="Q33" s="52" t="e">
        <f t="shared" si="4"/>
        <v>#VALUE!</v>
      </c>
    </row>
    <row r="34" spans="1:19" s="29" customFormat="1" ht="18.95" customHeight="1" x14ac:dyDescent="0.2">
      <c r="A34" s="22" t="s">
        <v>28</v>
      </c>
      <c r="B34" s="23" t="str">
        <f>IF([1]TEMMUZ!C53=0,"",[1]TEMMUZ!C53)</f>
        <v/>
      </c>
      <c r="C34" s="23" t="str">
        <f>IF([1]TEMMUZ!D53=0,"",[1]TEMMUZ!D53)</f>
        <v/>
      </c>
      <c r="D34" s="23" t="str">
        <f>IF([1]TEMMUZ!E53=0,"",[1]TEMMUZ!E53)</f>
        <v/>
      </c>
      <c r="E34" s="23" t="str">
        <f>IF([1]TEMMUZ!F53=0,"",[1]TEMMUZ!F53)</f>
        <v/>
      </c>
      <c r="F34" s="23" t="str">
        <f>IF([1]TEMMUZ!G53=0,"",[1]TEMMUZ!G53)</f>
        <v/>
      </c>
      <c r="G34" s="23" t="str">
        <f>IF([1]TEMMUZ!H53=0,"",[1]TEMMUZ!H53)</f>
        <v/>
      </c>
      <c r="H34" s="23" t="str">
        <f>IF([1]TEMMUZ!I53=0,"",[1]TEMMUZ!I53)</f>
        <v/>
      </c>
      <c r="I34" s="23" t="str">
        <f>IF([1]TEMMUZ!J53=0,"",[1]TEMMUZ!J53)</f>
        <v/>
      </c>
      <c r="J34" s="23" t="str">
        <f>IF([1]TEMMUZ!K53=0,"",[1]TEMMUZ!K53)</f>
        <v/>
      </c>
      <c r="K34" s="23" t="str">
        <f>IF([1]TEMMUZ!L53=0,"",[1]TEMMUZ!L53)</f>
        <v/>
      </c>
      <c r="L34" s="23" t="str">
        <f>IF([1]TEMMUZ!M53=0,"",[1]TEMMUZ!M53)</f>
        <v/>
      </c>
      <c r="M34" s="23" t="str">
        <f>IF([1]TEMMUZ!N53=0,"",[1]TEMMUZ!N53)</f>
        <v/>
      </c>
      <c r="N34" s="23" t="str">
        <f>IF([1]TEMMUZ!O53=0,"",[1]TEMMUZ!O53)</f>
        <v/>
      </c>
      <c r="O34" s="54"/>
      <c r="P34" s="27" t="str">
        <f t="shared" si="3"/>
        <v/>
      </c>
      <c r="Q34" s="52" t="e">
        <f t="shared" si="4"/>
        <v>#VALUE!</v>
      </c>
    </row>
    <row r="35" spans="1:19" s="29" customFormat="1" ht="18.95" customHeight="1" x14ac:dyDescent="0.2">
      <c r="A35" s="55" t="s">
        <v>29</v>
      </c>
      <c r="B35" s="23" t="str">
        <f>IF([1]AĞUSTOS!C53=0,"",[1]AĞUSTOS!C53)</f>
        <v/>
      </c>
      <c r="C35" s="23" t="str">
        <f>IF([1]AĞUSTOS!D53=0,"",[1]AĞUSTOS!D53)</f>
        <v/>
      </c>
      <c r="D35" s="23" t="str">
        <f>IF([1]AĞUSTOS!E53=0,"",[1]AĞUSTOS!E53)</f>
        <v/>
      </c>
      <c r="E35" s="23" t="str">
        <f>IF([1]AĞUSTOS!F53=0,"",[1]AĞUSTOS!F53)</f>
        <v/>
      </c>
      <c r="F35" s="23" t="str">
        <f>IF([1]AĞUSTOS!G53=0,"",[1]AĞUSTOS!G53)</f>
        <v/>
      </c>
      <c r="G35" s="23" t="str">
        <f>IF([1]AĞUSTOS!H53=0,"",[1]AĞUSTOS!H53)</f>
        <v/>
      </c>
      <c r="H35" s="23" t="str">
        <f>IF([1]AĞUSTOS!I53=0,"",[1]AĞUSTOS!I53)</f>
        <v/>
      </c>
      <c r="I35" s="23" t="str">
        <f>IF([1]AĞUSTOS!J53=0,"",[1]AĞUSTOS!J53)</f>
        <v/>
      </c>
      <c r="J35" s="23" t="str">
        <f>IF([1]AĞUSTOS!K53=0,"",[1]AĞUSTOS!K53)</f>
        <v/>
      </c>
      <c r="K35" s="23" t="str">
        <f>IF([1]AĞUSTOS!L53=0,"",[1]AĞUSTOS!L53)</f>
        <v/>
      </c>
      <c r="L35" s="23" t="str">
        <f>IF([1]AĞUSTOS!M53=0,"",[1]AĞUSTOS!M53)</f>
        <v/>
      </c>
      <c r="M35" s="23" t="str">
        <f>IF([1]AĞUSTOS!N53=0,"",[1]AĞUSTOS!N53)</f>
        <v/>
      </c>
      <c r="N35" s="23" t="str">
        <f>IF([1]AĞUSTOS!O53=0,"",[1]AĞUSTOS!O53)</f>
        <v/>
      </c>
      <c r="O35" s="54"/>
      <c r="P35" s="27" t="str">
        <f t="shared" si="3"/>
        <v/>
      </c>
      <c r="Q35" s="52" t="e">
        <f t="shared" si="4"/>
        <v>#VALUE!</v>
      </c>
    </row>
    <row r="36" spans="1:19" s="29" customFormat="1" ht="18.95" customHeight="1" x14ac:dyDescent="0.2">
      <c r="A36" s="55" t="s">
        <v>30</v>
      </c>
      <c r="B36" s="23" t="str">
        <f>IF([1]EYLÜL!C53=0,"",[1]EYLÜL!C53)</f>
        <v/>
      </c>
      <c r="C36" s="23" t="str">
        <f>IF([1]EYLÜL!D53=0,"",[1]EYLÜL!D53)</f>
        <v/>
      </c>
      <c r="D36" s="23" t="str">
        <f>IF([1]EYLÜL!E53=0,"",[1]EYLÜL!E53)</f>
        <v/>
      </c>
      <c r="E36" s="23" t="str">
        <f>IF([1]EYLÜL!F53=0,"",[1]EYLÜL!F53)</f>
        <v/>
      </c>
      <c r="F36" s="23" t="str">
        <f>IF([1]EYLÜL!G53=0,"",[1]EYLÜL!G53)</f>
        <v/>
      </c>
      <c r="G36" s="23" t="str">
        <f>IF([1]EYLÜL!H53=0,"",[1]EYLÜL!H53)</f>
        <v/>
      </c>
      <c r="H36" s="23" t="str">
        <f>IF([1]EYLÜL!I53=0,"",[1]EYLÜL!I53)</f>
        <v/>
      </c>
      <c r="I36" s="23" t="str">
        <f>IF([1]EYLÜL!J53=0,"",[1]EYLÜL!J53)</f>
        <v/>
      </c>
      <c r="J36" s="23" t="str">
        <f>IF([1]EYLÜL!K53=0,"",[1]EYLÜL!K53)</f>
        <v/>
      </c>
      <c r="K36" s="23" t="str">
        <f>IF([1]EYLÜL!L53=0,"",[1]EYLÜL!L53)</f>
        <v/>
      </c>
      <c r="L36" s="23" t="str">
        <f>IF([1]EYLÜL!M53=0,"",[1]EYLÜL!M53)</f>
        <v/>
      </c>
      <c r="M36" s="23" t="str">
        <f>IF([1]EYLÜL!N53=0,"",[1]EYLÜL!N53)</f>
        <v/>
      </c>
      <c r="N36" s="23" t="str">
        <f>IF([1]EYLÜL!O53=0,"",[1]EYLÜL!O53)</f>
        <v/>
      </c>
      <c r="O36" s="54"/>
      <c r="P36" s="27" t="str">
        <f t="shared" si="3"/>
        <v/>
      </c>
      <c r="Q36" s="52" t="e">
        <f t="shared" si="4"/>
        <v>#VALUE!</v>
      </c>
    </row>
    <row r="37" spans="1:19" s="29" customFormat="1" ht="18.95" customHeight="1" x14ac:dyDescent="0.2">
      <c r="A37" s="55" t="s">
        <v>31</v>
      </c>
      <c r="B37" s="23" t="str">
        <f>IF([1]EKİM!C53=0,"",[1]EKİM!C53)</f>
        <v/>
      </c>
      <c r="C37" s="23" t="str">
        <f>IF([1]EKİM!D53=0,"",[1]EKİM!D53)</f>
        <v/>
      </c>
      <c r="D37" s="23" t="str">
        <f>IF([1]EKİM!E53=0,"",[1]EKİM!E53)</f>
        <v/>
      </c>
      <c r="E37" s="23" t="str">
        <f>IF([1]EKİM!F53=0,"",[1]EKİM!F53)</f>
        <v/>
      </c>
      <c r="F37" s="23" t="str">
        <f>IF([1]EKİM!G53=0,"",[1]EKİM!G53)</f>
        <v/>
      </c>
      <c r="G37" s="23" t="str">
        <f>IF([1]EKİM!H53=0,"",[1]EKİM!H53)</f>
        <v/>
      </c>
      <c r="H37" s="23" t="str">
        <f>IF([1]EKİM!I53=0,"",[1]EKİM!I53)</f>
        <v/>
      </c>
      <c r="I37" s="23" t="str">
        <f>IF([1]EKİM!J53=0,"",[1]EKİM!J53)</f>
        <v/>
      </c>
      <c r="J37" s="23" t="str">
        <f>IF([1]EKİM!K53=0,"",[1]EKİM!K53)</f>
        <v/>
      </c>
      <c r="K37" s="23" t="str">
        <f>IF([1]EKİM!L53=0,"",[1]EKİM!L53)</f>
        <v/>
      </c>
      <c r="L37" s="23" t="str">
        <f>IF([1]EKİM!M53=0,"",[1]EKİM!M53)</f>
        <v/>
      </c>
      <c r="M37" s="23" t="str">
        <f>IF([1]EKİM!N53=0,"",[1]EKİM!N53)</f>
        <v/>
      </c>
      <c r="N37" s="23" t="str">
        <f>IF([1]EKİM!O53=0,"",[1]EKİM!O53)</f>
        <v/>
      </c>
      <c r="O37" s="54"/>
      <c r="P37" s="27" t="str">
        <f t="shared" si="3"/>
        <v/>
      </c>
      <c r="Q37" s="52" t="e">
        <f t="shared" si="4"/>
        <v>#VALUE!</v>
      </c>
    </row>
    <row r="38" spans="1:19" s="29" customFormat="1" ht="18.95" customHeight="1" x14ac:dyDescent="0.2">
      <c r="A38" s="55" t="s">
        <v>32</v>
      </c>
      <c r="B38" s="23" t="str">
        <f>IF([1]KASIM!C53=0,"",[1]KASIM!C53)</f>
        <v/>
      </c>
      <c r="C38" s="23" t="str">
        <f>IF([1]KASIM!D53=0,"",[1]KASIM!D53)</f>
        <v/>
      </c>
      <c r="D38" s="23" t="str">
        <f>IF([1]KASIM!E53=0,"",[1]KASIM!E53)</f>
        <v/>
      </c>
      <c r="E38" s="23" t="str">
        <f>IF([1]KASIM!F53=0,"",[1]KASIM!F53)</f>
        <v/>
      </c>
      <c r="F38" s="23" t="str">
        <f>IF([1]KASIM!G53=0,"",[1]KASIM!G53)</f>
        <v/>
      </c>
      <c r="G38" s="23" t="str">
        <f>IF([1]KASIM!H53=0,"",[1]KASIM!H53)</f>
        <v/>
      </c>
      <c r="H38" s="23" t="str">
        <f>IF([1]KASIM!I53=0,"",[1]KASIM!I53)</f>
        <v/>
      </c>
      <c r="I38" s="23" t="str">
        <f>IF([1]KASIM!J53=0,"",[1]KASIM!J53)</f>
        <v/>
      </c>
      <c r="J38" s="23" t="str">
        <f>IF([1]KASIM!K53=0,"",[1]KASIM!K53)</f>
        <v/>
      </c>
      <c r="K38" s="23" t="str">
        <f>IF([1]KASIM!L53=0,"",[1]KASIM!L53)</f>
        <v/>
      </c>
      <c r="L38" s="23" t="str">
        <f>IF([1]KASIM!M53=0,"",[1]KASIM!M53)</f>
        <v/>
      </c>
      <c r="M38" s="23" t="str">
        <f>IF([1]KASIM!N53=0,"",[1]KASIM!N53)</f>
        <v/>
      </c>
      <c r="N38" s="23" t="str">
        <f>IF([1]KASIM!O53=0,"",[1]KASIM!O53)</f>
        <v/>
      </c>
      <c r="O38" s="54"/>
      <c r="P38" s="27" t="str">
        <f t="shared" si="3"/>
        <v/>
      </c>
      <c r="Q38" s="52" t="e">
        <f t="shared" si="4"/>
        <v>#VALUE!</v>
      </c>
    </row>
    <row r="39" spans="1:19" s="29" customFormat="1" ht="18.95" customHeight="1" x14ac:dyDescent="0.2">
      <c r="A39" s="55" t="s">
        <v>33</v>
      </c>
      <c r="B39" s="23" t="str">
        <f>IF([1]ARALIK!C53=0,"",[1]ARALIK!C53)</f>
        <v/>
      </c>
      <c r="C39" s="23" t="str">
        <f>IF([1]ARALIK!D53=0,"",[1]ARALIK!D53)</f>
        <v/>
      </c>
      <c r="D39" s="23" t="str">
        <f>IF([1]ARALIK!E53=0,"",[1]ARALIK!E53)</f>
        <v/>
      </c>
      <c r="E39" s="23" t="str">
        <f>IF([1]ARALIK!F53=0,"",[1]ARALIK!F53)</f>
        <v/>
      </c>
      <c r="F39" s="23" t="str">
        <f>IF([1]ARALIK!G53=0,"",[1]ARALIK!G53)</f>
        <v/>
      </c>
      <c r="G39" s="23" t="str">
        <f>IF([1]ARALIK!H53=0,"",[1]ARALIK!H53)</f>
        <v/>
      </c>
      <c r="H39" s="23" t="str">
        <f>IF([1]ARALIK!I53=0,"",[1]ARALIK!I53)</f>
        <v/>
      </c>
      <c r="I39" s="23" t="str">
        <f>IF([1]ARALIK!J53=0,"",[1]ARALIK!J53)</f>
        <v/>
      </c>
      <c r="J39" s="23" t="str">
        <f>IF([1]ARALIK!K53=0,"",[1]ARALIK!K53)</f>
        <v/>
      </c>
      <c r="K39" s="23" t="str">
        <f>IF([1]ARALIK!L53=0,"",[1]ARALIK!L53)</f>
        <v/>
      </c>
      <c r="L39" s="23" t="str">
        <f>IF([1]ARALIK!M53=0,"",[1]ARALIK!M53)</f>
        <v/>
      </c>
      <c r="M39" s="25" t="str">
        <f>IF([1]ARALIK!N53=0,"",[1]ARALIK!N53)</f>
        <v/>
      </c>
      <c r="N39" s="23" t="str">
        <f>IF([1]ARALIK!O53=0,"",[1]ARALIK!O53)</f>
        <v/>
      </c>
      <c r="O39" s="54"/>
      <c r="P39" s="27" t="str">
        <f t="shared" si="3"/>
        <v/>
      </c>
      <c r="Q39" s="52" t="e">
        <f t="shared" si="4"/>
        <v>#VALUE!</v>
      </c>
    </row>
    <row r="40" spans="1:19" s="57" customFormat="1" ht="24" customHeight="1" x14ac:dyDescent="0.2">
      <c r="A40" s="33" t="s">
        <v>34</v>
      </c>
      <c r="B40" s="34">
        <f>SUM(B28:B39)</f>
        <v>7909</v>
      </c>
      <c r="C40" s="34">
        <f t="shared" ref="C40:M40" si="5">SUM(C28:C39)</f>
        <v>3414</v>
      </c>
      <c r="D40" s="34">
        <f t="shared" si="5"/>
        <v>6393</v>
      </c>
      <c r="E40" s="34">
        <f t="shared" si="5"/>
        <v>0</v>
      </c>
      <c r="F40" s="34">
        <f t="shared" si="5"/>
        <v>4864</v>
      </c>
      <c r="G40" s="34">
        <f t="shared" si="5"/>
        <v>3705</v>
      </c>
      <c r="H40" s="34">
        <f t="shared" si="5"/>
        <v>940</v>
      </c>
      <c r="I40" s="34">
        <f t="shared" si="5"/>
        <v>34</v>
      </c>
      <c r="J40" s="34">
        <f t="shared" si="5"/>
        <v>82</v>
      </c>
      <c r="K40" s="34">
        <f t="shared" si="5"/>
        <v>0</v>
      </c>
      <c r="L40" s="34">
        <f t="shared" si="5"/>
        <v>87</v>
      </c>
      <c r="M40" s="34">
        <f t="shared" si="5"/>
        <v>3</v>
      </c>
      <c r="N40" s="34">
        <f>SUM(N28:N39)</f>
        <v>27431</v>
      </c>
      <c r="O40" s="35"/>
      <c r="P40" s="36"/>
      <c r="Q40" s="37"/>
      <c r="R40" s="56"/>
      <c r="S40" s="56"/>
    </row>
    <row r="41" spans="1:19" ht="14.1" customHeight="1" x14ac:dyDescent="0.2">
      <c r="A41" s="1"/>
      <c r="B41" s="58"/>
      <c r="C41" s="58"/>
      <c r="D41" s="58"/>
      <c r="E41" s="59"/>
      <c r="F41" s="58"/>
      <c r="G41" s="58"/>
      <c r="H41" s="58"/>
      <c r="I41" s="58"/>
      <c r="J41" s="58"/>
      <c r="K41" s="58"/>
      <c r="L41" s="58"/>
      <c r="M41" s="60"/>
      <c r="N41" s="58"/>
      <c r="O41" s="1"/>
      <c r="P41" s="1"/>
      <c r="Q41" s="1"/>
    </row>
    <row r="42" spans="1:19" ht="45" customHeight="1" x14ac:dyDescent="0.2">
      <c r="A42" s="61" t="s">
        <v>40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3"/>
      <c r="R42" s="29"/>
      <c r="S42" s="29"/>
    </row>
    <row r="43" spans="1:19" ht="16.5" customHeight="1" x14ac:dyDescent="0.2">
      <c r="A43" s="64" t="s">
        <v>41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6">
        <f ca="1">TODAY()</f>
        <v>46093</v>
      </c>
      <c r="Q43" s="67"/>
      <c r="R43" s="1"/>
    </row>
    <row r="44" spans="1:19" ht="12" customHeight="1" x14ac:dyDescent="0.2">
      <c r="A44" s="68" t="s">
        <v>42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71"/>
      <c r="R44" s="29"/>
      <c r="S44" s="29"/>
    </row>
    <row r="45" spans="1:19" ht="14.25" customHeight="1" x14ac:dyDescent="0.2">
      <c r="A45" s="1"/>
      <c r="B45" s="72"/>
      <c r="C45" s="72"/>
      <c r="D45" s="72"/>
      <c r="E45" s="72"/>
      <c r="F45" s="72"/>
      <c r="G45" s="1"/>
      <c r="H45" s="72"/>
      <c r="I45" s="72"/>
      <c r="J45" s="72"/>
      <c r="K45" s="73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72"/>
      <c r="D46" s="72"/>
      <c r="E46" s="72"/>
      <c r="F46" s="58"/>
      <c r="G46" s="58"/>
      <c r="H46" s="58"/>
      <c r="I46" s="58"/>
      <c r="J46" s="58"/>
      <c r="K46" s="58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72"/>
      <c r="D47" s="72"/>
      <c r="E47" s="72"/>
      <c r="F47" s="58"/>
      <c r="G47" s="58"/>
      <c r="H47" s="58"/>
      <c r="I47" s="58"/>
      <c r="J47" s="58"/>
      <c r="K47" s="58"/>
      <c r="L47" s="1"/>
      <c r="M47" s="1"/>
      <c r="N47" s="1"/>
      <c r="O47" s="1"/>
      <c r="P47" s="1"/>
      <c r="Q47" s="1"/>
    </row>
    <row r="48" spans="1:19" ht="14.25" customHeight="1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9" priority="9" stopIfTrue="1" operator="greaterThan">
      <formula>0</formula>
    </cfRule>
    <cfRule type="cellIs" dxfId="8" priority="10" stopIfTrue="1" operator="lessThan">
      <formula>0</formula>
    </cfRule>
  </conditionalFormatting>
  <conditionalFormatting sqref="O10:O21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10:Q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29:Q39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2025-2026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2026-03-12T06:01:08Z</dcterms:created>
  <dcterms:modified xsi:type="dcterms:W3CDTF">2026-03-12T06:01:26Z</dcterms:modified>
</cp:coreProperties>
</file>