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5F69125-FCFD-420A-BCA5-BE7EC856DA43}" xr6:coauthVersionLast="36" xr6:coauthVersionMax="36" xr10:uidLastSave="{00000000-0000-0000-0000-000000000000}"/>
  <bookViews>
    <workbookView xWindow="0" yWindow="0" windowWidth="28800" windowHeight="11550" xr2:uid="{459F7589-7CF8-4457-A9FB-2DC83DF958EC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K31" i="1"/>
  <c r="K40" i="1" s="1"/>
  <c r="J31" i="1"/>
  <c r="I31" i="1"/>
  <c r="H31" i="1"/>
  <c r="G31" i="1"/>
  <c r="F31" i="1"/>
  <c r="D31" i="1"/>
  <c r="C31" i="1"/>
  <c r="B31" i="1"/>
  <c r="N30" i="1"/>
  <c r="O30" i="1" s="1"/>
  <c r="M30" i="1"/>
  <c r="L30" i="1"/>
  <c r="J30" i="1"/>
  <c r="I30" i="1"/>
  <c r="H30" i="1"/>
  <c r="G30" i="1"/>
  <c r="F30" i="1"/>
  <c r="D30" i="1"/>
  <c r="C30" i="1"/>
  <c r="B30" i="1"/>
  <c r="O29" i="1"/>
  <c r="N29" i="1"/>
  <c r="M29" i="1"/>
  <c r="M40" i="1" s="1"/>
  <c r="L29" i="1"/>
  <c r="J29" i="1"/>
  <c r="I29" i="1"/>
  <c r="H29" i="1"/>
  <c r="G29" i="1"/>
  <c r="F29" i="1"/>
  <c r="D29" i="1"/>
  <c r="C29" i="1"/>
  <c r="B29" i="1"/>
  <c r="L28" i="1"/>
  <c r="L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N28" i="1" s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P10" i="1" s="1"/>
  <c r="P11" i="1" l="1"/>
  <c r="Q10" i="1"/>
  <c r="N40" i="1"/>
  <c r="P28" i="1"/>
  <c r="O28" i="1"/>
  <c r="N22" i="1"/>
  <c r="B40" i="1"/>
  <c r="P29" i="1" l="1"/>
  <c r="Q28" i="1"/>
  <c r="P12" i="1"/>
  <c r="Q11" i="1"/>
  <c r="P13" i="1" l="1"/>
  <c r="Q12" i="1"/>
  <c r="P30" i="1"/>
  <c r="Q29" i="1"/>
  <c r="Q30" i="1" l="1"/>
  <c r="P31" i="1"/>
  <c r="P14" i="1"/>
  <c r="Q13" i="1"/>
  <c r="P15" i="1" l="1"/>
  <c r="Q14" i="1"/>
  <c r="Q31" i="1"/>
  <c r="P32" i="1"/>
  <c r="Q32" i="1" l="1"/>
  <c r="P33" i="1"/>
  <c r="P16" i="1"/>
  <c r="Q15" i="1"/>
  <c r="P17" i="1" l="1"/>
  <c r="Q16" i="1"/>
  <c r="Q33" i="1"/>
  <c r="P34" i="1"/>
  <c r="Q34" i="1" l="1"/>
  <c r="P35" i="1"/>
  <c r="P18" i="1"/>
  <c r="Q17" i="1"/>
  <c r="P19" i="1" l="1"/>
  <c r="Q18" i="1"/>
  <c r="Q35" i="1"/>
  <c r="P36" i="1"/>
  <c r="Q36" i="1" l="1"/>
  <c r="P37" i="1"/>
  <c r="P20" i="1"/>
  <c r="Q19" i="1"/>
  <c r="P21" i="1" l="1"/>
  <c r="Q21" i="1" s="1"/>
  <c r="Q20" i="1"/>
  <c r="Q37" i="1"/>
  <c r="P38" i="1"/>
  <c r="Q38" i="1" l="1"/>
  <c r="P39" i="1"/>
  <c r="Q39" i="1" s="1"/>
</calcChain>
</file>

<file path=xl/sharedStrings.xml><?xml version="1.0" encoding="utf-8"?>
<sst xmlns="http://schemas.openxmlformats.org/spreadsheetml/2006/main" count="77" uniqueCount="43">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</sst>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  <protection hidden="1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D21C5CF-4140-4360-879F-899A06AD5B64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21CB6B4-A643-46E8-A5B0-4D5AA818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65434387-9D00-4339-85F8-A59B9ADABA53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8E4512E4-92BD-47A7-A701-EACEB360908D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B3F347C6-9DA4-483B-8563-A98BC874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348642</v>
          </cell>
          <cell r="D53">
            <v>205501</v>
          </cell>
          <cell r="E53">
            <v>44425</v>
          </cell>
          <cell r="F53">
            <v>2201</v>
          </cell>
          <cell r="G53">
            <v>40676</v>
          </cell>
          <cell r="H53">
            <v>27220</v>
          </cell>
          <cell r="I53">
            <v>9825</v>
          </cell>
          <cell r="J53">
            <v>676</v>
          </cell>
          <cell r="K53">
            <v>1233</v>
          </cell>
          <cell r="L53">
            <v>41</v>
          </cell>
          <cell r="M53">
            <v>17431</v>
          </cell>
          <cell r="N53">
            <v>3580</v>
          </cell>
          <cell r="O53">
            <v>701451</v>
          </cell>
        </row>
      </sheetData>
      <sheetData sheetId="8">
        <row r="53">
          <cell r="C53">
            <v>312411</v>
          </cell>
          <cell r="D53">
            <v>170894</v>
          </cell>
          <cell r="E53">
            <v>46751</v>
          </cell>
          <cell r="F53">
            <v>1383</v>
          </cell>
          <cell r="G53">
            <v>35310</v>
          </cell>
          <cell r="H53">
            <v>33315</v>
          </cell>
          <cell r="I53">
            <v>8876</v>
          </cell>
          <cell r="J53">
            <v>593</v>
          </cell>
          <cell r="K53">
            <v>676</v>
          </cell>
          <cell r="L53">
            <v>46</v>
          </cell>
          <cell r="M53">
            <v>10962</v>
          </cell>
          <cell r="N53">
            <v>1163</v>
          </cell>
          <cell r="O53">
            <v>622380</v>
          </cell>
        </row>
      </sheetData>
      <sheetData sheetId="9">
        <row r="53">
          <cell r="C53">
            <v>222074</v>
          </cell>
          <cell r="D53">
            <v>94488</v>
          </cell>
          <cell r="E53">
            <v>32683</v>
          </cell>
          <cell r="F53">
            <v>521</v>
          </cell>
          <cell r="G53">
            <v>27564</v>
          </cell>
          <cell r="H53">
            <v>12805</v>
          </cell>
          <cell r="I53">
            <v>6185</v>
          </cell>
          <cell r="J53">
            <v>330</v>
          </cell>
          <cell r="K53">
            <v>608</v>
          </cell>
          <cell r="L53">
            <v>2</v>
          </cell>
          <cell r="M53">
            <v>3107</v>
          </cell>
          <cell r="N53">
            <v>167</v>
          </cell>
          <cell r="O53">
            <v>400534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9CF3-EEB1-4319-B953-4A280F9F8DFD}">
  <sheetPr codeName="Sayfa15">
    <pageSetUpPr fitToPage="1"/>
  </sheetPr>
  <dimension ref="A1:AG49"/>
  <sheetViews>
    <sheetView tabSelected="1" topLeftCell="A16" zoomScaleNormal="100" workbookViewId="0">
      <selection activeCell="U39" sqref="U3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32">
        <v>0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24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25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26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27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28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29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30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3">
        <v>2622796</v>
      </c>
    </row>
    <row r="19" spans="1:33" s="31" customFormat="1" ht="18.95" customHeight="1" x14ac:dyDescent="0.2">
      <c r="A19" s="24" t="s">
        <v>31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3">
        <v>2947422</v>
      </c>
    </row>
    <row r="20" spans="1:33" s="31" customFormat="1" ht="18.95" customHeight="1" x14ac:dyDescent="0.2">
      <c r="A20" s="24" t="s">
        <v>32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4"/>
    </row>
    <row r="21" spans="1:33" s="31" customFormat="1" ht="18.95" customHeight="1" x14ac:dyDescent="0.2">
      <c r="A21" s="24" t="s">
        <v>33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5">
        <v>10695</v>
      </c>
      <c r="S21" s="30">
        <v>2977103</v>
      </c>
      <c r="T21" s="34"/>
    </row>
    <row r="22" spans="1:33" ht="21.75" customHeight="1" x14ac:dyDescent="0.2">
      <c r="A22" s="36" t="s">
        <v>34</v>
      </c>
      <c r="B22" s="37">
        <f>SUM(B10:B21)</f>
        <v>1785830</v>
      </c>
      <c r="C22" s="37">
        <f t="shared" ref="C22:N22" si="4">SUM(C10:C21)</f>
        <v>932776</v>
      </c>
      <c r="D22" s="37">
        <f t="shared" si="4"/>
        <v>162309</v>
      </c>
      <c r="E22" s="37">
        <f t="shared" si="4"/>
        <v>8099</v>
      </c>
      <c r="F22" s="37">
        <f t="shared" si="4"/>
        <v>215856</v>
      </c>
      <c r="G22" s="37">
        <f t="shared" si="4"/>
        <v>197460</v>
      </c>
      <c r="H22" s="37">
        <f t="shared" si="4"/>
        <v>41188</v>
      </c>
      <c r="I22" s="37">
        <f t="shared" si="4"/>
        <v>3349</v>
      </c>
      <c r="J22" s="37">
        <f t="shared" si="4"/>
        <v>4805</v>
      </c>
      <c r="K22" s="37">
        <f t="shared" si="4"/>
        <v>1386</v>
      </c>
      <c r="L22" s="37">
        <f t="shared" si="4"/>
        <v>42030</v>
      </c>
      <c r="M22" s="37">
        <f t="shared" si="4"/>
        <v>8502</v>
      </c>
      <c r="N22" s="37">
        <f t="shared" si="4"/>
        <v>3403590</v>
      </c>
      <c r="O22" s="38"/>
      <c r="P22" s="39"/>
      <c r="Q22" s="40"/>
      <c r="R22" s="41"/>
      <c r="T22" s="41"/>
    </row>
    <row r="23" spans="1:33" ht="15.75" customHeight="1" x14ac:dyDescent="0.2">
      <c r="A23" s="42"/>
      <c r="B23" s="43"/>
      <c r="C23" s="43"/>
      <c r="D23" s="44"/>
      <c r="E23" s="44"/>
      <c r="F23" s="44"/>
      <c r="G23" s="44"/>
      <c r="H23" s="44"/>
      <c r="I23" s="44"/>
      <c r="J23" s="43"/>
      <c r="K23" s="43"/>
      <c r="L23" s="43"/>
      <c r="M23" s="45"/>
      <c r="N23" s="46"/>
      <c r="O23" s="47"/>
      <c r="Q23" s="48"/>
      <c r="T23" s="41"/>
    </row>
    <row r="24" spans="1:33" ht="15.75" customHeight="1" x14ac:dyDescent="0.2">
      <c r="A24" s="42"/>
      <c r="B24" s="43"/>
      <c r="C24" s="43"/>
      <c r="D24" s="49"/>
      <c r="E24" s="50"/>
      <c r="F24" s="43"/>
      <c r="G24" s="43"/>
      <c r="H24" s="49"/>
      <c r="I24" s="49"/>
      <c r="J24" s="51"/>
      <c r="K24" s="51"/>
      <c r="L24" s="43"/>
      <c r="M24" s="43"/>
      <c r="N24" s="52"/>
      <c r="O24" s="46"/>
      <c r="P24" s="53"/>
      <c r="Q24" s="48"/>
      <c r="T24" s="41"/>
    </row>
    <row r="25" spans="1:33" ht="12.75" customHeight="1" x14ac:dyDescent="0.2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36</v>
      </c>
      <c r="E27" s="19" t="s">
        <v>8</v>
      </c>
      <c r="F27" s="54" t="s">
        <v>37</v>
      </c>
      <c r="G27" s="54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38</v>
      </c>
      <c r="P27" s="22" t="s">
        <v>19</v>
      </c>
      <c r="Q27" s="22" t="s">
        <v>39</v>
      </c>
    </row>
    <row r="28" spans="1:33" s="31" customFormat="1" ht="18.95" customHeight="1" x14ac:dyDescent="0.2">
      <c r="A28" s="24" t="s">
        <v>21</v>
      </c>
      <c r="B28" s="55">
        <f>IF([1]OCAK!C53=0,"",[1]OCAK!C53)</f>
        <v>3907</v>
      </c>
      <c r="C28" s="55">
        <f>IF([1]OCAK!D53=0,"",[1]OCAK!D53)</f>
        <v>1550</v>
      </c>
      <c r="D28" s="55">
        <f>IF([1]OCAK!E53=0,"",[1]OCAK!E53)</f>
        <v>1037</v>
      </c>
      <c r="E28" s="56" t="s">
        <v>22</v>
      </c>
      <c r="F28" s="55">
        <f>IF([1]OCAK!G53=0,"",[1]OCAK!G53)</f>
        <v>1987</v>
      </c>
      <c r="G28" s="55">
        <f>IF([1]OCAK!H53=0,"",[1]OCAK!H53)</f>
        <v>873</v>
      </c>
      <c r="H28" s="55">
        <f>IF([1]OCAK!I53=0,"",[1]OCAK!I53)</f>
        <v>867</v>
      </c>
      <c r="I28" s="55">
        <f>IF([1]OCAK!J53=0,"",[1]OCAK!J53)</f>
        <v>38</v>
      </c>
      <c r="J28" s="55">
        <f>IF([1]OCAK!K53=0,"",[1]OCAK!K53)</f>
        <v>28</v>
      </c>
      <c r="K28" s="55">
        <v>0</v>
      </c>
      <c r="L28" s="55">
        <f>IF([1]OCAK!M53=0,"",[1]OCAK!M53)</f>
        <v>22</v>
      </c>
      <c r="M28" s="57">
        <v>0</v>
      </c>
      <c r="N28" s="25">
        <f>SUM(B28:M28)</f>
        <v>10309</v>
      </c>
      <c r="O28" s="58">
        <f>(N28-N10)/N10</f>
        <v>-6.6467445440550568E-2</v>
      </c>
      <c r="P28" s="29">
        <f>N28</f>
        <v>10309</v>
      </c>
      <c r="Q28" s="58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9">
        <f t="shared" ref="O29:O38" si="5">(N29-N11)/N11</f>
        <v>1.3216560509554141E-2</v>
      </c>
      <c r="P29" s="29">
        <f t="shared" ref="P29:P39" si="6">IFERROR(P28+N29,"")</f>
        <v>23035</v>
      </c>
      <c r="Q29" s="60">
        <f t="shared" ref="Q29:Q39" si="7">(P29-P11)/P11</f>
        <v>-2.4064737533364404E-2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s="31" customFormat="1" ht="18.95" customHeight="1" x14ac:dyDescent="0.2">
      <c r="A30" s="24" t="s">
        <v>24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9">
        <f t="shared" si="5"/>
        <v>0.1551528878822197</v>
      </c>
      <c r="P30" s="29">
        <f t="shared" si="6"/>
        <v>58735</v>
      </c>
      <c r="Q30" s="60">
        <f t="shared" si="7"/>
        <v>7.754824979819476E-2</v>
      </c>
    </row>
    <row r="31" spans="1:33" s="31" customFormat="1" ht="18.95" customHeight="1" x14ac:dyDescent="0.2">
      <c r="A31" s="24" t="s">
        <v>25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9">
        <f t="shared" si="5"/>
        <v>0.16645705551148346</v>
      </c>
      <c r="P31" s="29">
        <f t="shared" si="6"/>
        <v>239593</v>
      </c>
      <c r="Q31" s="60">
        <f t="shared" si="7"/>
        <v>0.14333093144108763</v>
      </c>
    </row>
    <row r="32" spans="1:33" s="31" customFormat="1" ht="18.95" customHeight="1" x14ac:dyDescent="0.2">
      <c r="A32" s="24" t="s">
        <v>26</v>
      </c>
      <c r="B32" s="55">
        <f>IF([1]MAYIS!C53=0,"",[1]MAYIS!C53)</f>
        <v>242052</v>
      </c>
      <c r="C32" s="55">
        <f>IF([1]MAYIS!D53=0,"",[1]MAYIS!D53)</f>
        <v>109709</v>
      </c>
      <c r="D32" s="55">
        <f>IF([1]MAYIS!E53=0,"",[1]MAYIS!E53)</f>
        <v>23174</v>
      </c>
      <c r="E32" s="55">
        <f>IF([1]MAYIS!F53=0,"",[1]MAYIS!F53)</f>
        <v>141</v>
      </c>
      <c r="F32" s="55">
        <f>IF([1]MAYIS!G53=0,"",[1]MAYIS!G53)</f>
        <v>23547</v>
      </c>
      <c r="G32" s="55">
        <f>IF([1]MAYIS!H53=0,"",[1]MAYIS!H53)</f>
        <v>23296</v>
      </c>
      <c r="H32" s="55">
        <f>IF([1]MAYIS!I53=0,"",[1]MAYIS!I53)</f>
        <v>3682</v>
      </c>
      <c r="I32" s="55">
        <f>IF([1]MAYIS!J53=0,"",[1]MAYIS!J53)</f>
        <v>141</v>
      </c>
      <c r="J32" s="55">
        <f>IF([1]MAYIS!K53=0,"",[1]MAYIS!K53)</f>
        <v>412</v>
      </c>
      <c r="K32" s="55">
        <f>IF([1]MAYIS!L53=0,"",[1]MAYIS!L53)</f>
        <v>26</v>
      </c>
      <c r="L32" s="55">
        <f>IF([1]MAYIS!M53=0,"",[1]MAYIS!M53)</f>
        <v>3293</v>
      </c>
      <c r="M32" s="55">
        <f>IF([1]MAYIS!N53=0,"",[1]MAYIS!N53)</f>
        <v>306</v>
      </c>
      <c r="N32" s="25">
        <f>IF([1]MAYIS!O53=0,"",[1]MAYIS!O53)</f>
        <v>429779</v>
      </c>
      <c r="O32" s="59">
        <f t="shared" si="5"/>
        <v>0.14439583438734019</v>
      </c>
      <c r="P32" s="29">
        <f t="shared" si="6"/>
        <v>669372</v>
      </c>
      <c r="Q32" s="60">
        <f t="shared" si="7"/>
        <v>0.14401443836009761</v>
      </c>
      <c r="R32" s="34"/>
    </row>
    <row r="33" spans="1:20" s="31" customFormat="1" ht="18.95" customHeight="1" x14ac:dyDescent="0.2">
      <c r="A33" s="63" t="s">
        <v>27</v>
      </c>
      <c r="B33" s="55">
        <f>IF([1]HAZİRAN!C53=0,"",[1]HAZİRAN!C53)</f>
        <v>298130</v>
      </c>
      <c r="C33" s="55">
        <f>IF([1]HAZİRAN!D53=0,"",[1]HAZİRAN!D53)</f>
        <v>172194</v>
      </c>
      <c r="D33" s="55">
        <f>IF([1]HAZİRAN!E53=0,"",[1]HAZİRAN!E53)</f>
        <v>25706</v>
      </c>
      <c r="E33" s="55">
        <f>IF([1]HAZİRAN!F53=0,"",[1]HAZİRAN!F53)</f>
        <v>1669</v>
      </c>
      <c r="F33" s="55">
        <f>IF([1]HAZİRAN!G53=0,"",[1]HAZİRAN!G53)</f>
        <v>28221</v>
      </c>
      <c r="G33" s="55">
        <f>IF([1]HAZİRAN!H53=0,"",[1]HAZİRAN!H53)</f>
        <v>39507</v>
      </c>
      <c r="H33" s="55">
        <f>IF([1]HAZİRAN!I53=0,"",[1]HAZİRAN!I53)</f>
        <v>7541</v>
      </c>
      <c r="I33" s="55">
        <f>IF([1]HAZİRAN!J53=0,"",[1]HAZİRAN!J53)</f>
        <v>526</v>
      </c>
      <c r="J33" s="55">
        <f>IF([1]HAZİRAN!K53=0,"",[1]HAZİRAN!K53)</f>
        <v>547</v>
      </c>
      <c r="K33" s="55">
        <f>IF([1]HAZİRAN!L53=0,"",[1]HAZİRAN!L53)</f>
        <v>18</v>
      </c>
      <c r="L33" s="55">
        <f>IF([1]HAZİRAN!M53=0,"",[1]HAZİRAN!M53)</f>
        <v>7196</v>
      </c>
      <c r="M33" s="55">
        <f>IF([1]HAZİRAN!N53=0,"",[1]HAZİRAN!N53)</f>
        <v>1169</v>
      </c>
      <c r="N33" s="25">
        <f>IF([1]HAZİRAN!O53=0,"",[1]HAZİRAN!O53)</f>
        <v>582424</v>
      </c>
      <c r="O33" s="59">
        <f t="shared" si="5"/>
        <v>9.5950006868222332E-2</v>
      </c>
      <c r="P33" s="29">
        <f t="shared" si="6"/>
        <v>1251796</v>
      </c>
      <c r="Q33" s="60">
        <f t="shared" si="7"/>
        <v>0.1211375130872937</v>
      </c>
    </row>
    <row r="34" spans="1:20" s="31" customFormat="1" ht="18.95" customHeight="1" x14ac:dyDescent="0.2">
      <c r="A34" s="24" t="s">
        <v>28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9">
        <f t="shared" si="5"/>
        <v>2.1287991370140991E-3</v>
      </c>
      <c r="P34" s="29">
        <f t="shared" si="6"/>
        <v>1916022</v>
      </c>
      <c r="Q34" s="60">
        <f t="shared" si="7"/>
        <v>7.6806440082816479E-2</v>
      </c>
    </row>
    <row r="35" spans="1:20" s="31" customFormat="1" ht="18.95" customHeight="1" x14ac:dyDescent="0.2">
      <c r="A35" s="63" t="s">
        <v>29</v>
      </c>
      <c r="B35" s="25">
        <f>IF([1]AĞUSTOS!C53=0,"",[1]AĞUSTOS!C53)</f>
        <v>348642</v>
      </c>
      <c r="C35" s="25">
        <f>IF([1]AĞUSTOS!D53=0,"",[1]AĞUSTOS!D53)</f>
        <v>205501</v>
      </c>
      <c r="D35" s="25">
        <f>IF([1]AĞUSTOS!E53=0,"",[1]AĞUSTOS!E53)</f>
        <v>44425</v>
      </c>
      <c r="E35" s="25">
        <f>IF([1]AĞUSTOS!F53=0,"",[1]AĞUSTOS!F53)</f>
        <v>2201</v>
      </c>
      <c r="F35" s="25">
        <f>IF([1]AĞUSTOS!G53=0,"",[1]AĞUSTOS!G53)</f>
        <v>40676</v>
      </c>
      <c r="G35" s="25">
        <f>IF([1]AĞUSTOS!H53=0,"",[1]AĞUSTOS!H53)</f>
        <v>27220</v>
      </c>
      <c r="H35" s="25">
        <f>IF([1]AĞUSTOS!I53=0,"",[1]AĞUSTOS!I53)</f>
        <v>9825</v>
      </c>
      <c r="I35" s="25">
        <f>IF([1]AĞUSTOS!J53=0,"",[1]AĞUSTOS!J53)</f>
        <v>676</v>
      </c>
      <c r="J35" s="25">
        <f>IF([1]AĞUSTOS!K53=0,"",[1]AĞUSTOS!K53)</f>
        <v>1233</v>
      </c>
      <c r="K35" s="25">
        <f>IF([1]AĞUSTOS!L53=0,"",[1]AĞUSTOS!L53)</f>
        <v>41</v>
      </c>
      <c r="L35" s="25">
        <f>IF([1]AĞUSTOS!M53=0,"",[1]AĞUSTOS!M53)</f>
        <v>17431</v>
      </c>
      <c r="M35" s="25">
        <f>IF([1]AĞUSTOS!N53=0,"",[1]AĞUSTOS!N53)</f>
        <v>3580</v>
      </c>
      <c r="N35" s="25">
        <f>IF([1]AĞUSTOS!O53=0,"",[1]AĞUSTOS!O53)</f>
        <v>701451</v>
      </c>
      <c r="O35" s="59">
        <f t="shared" si="5"/>
        <v>7.811873198847262E-2</v>
      </c>
      <c r="P35" s="29">
        <f t="shared" si="6"/>
        <v>2617473</v>
      </c>
      <c r="Q35" s="60">
        <f t="shared" si="7"/>
        <v>7.7157804937569477E-2</v>
      </c>
    </row>
    <row r="36" spans="1:20" s="31" customFormat="1" ht="18.95" customHeight="1" x14ac:dyDescent="0.2">
      <c r="A36" s="63" t="s">
        <v>30</v>
      </c>
      <c r="B36" s="25">
        <f>IF([1]EYLÜL!C53=0,"",[1]EYLÜL!C53)</f>
        <v>312411</v>
      </c>
      <c r="C36" s="25">
        <f>IF([1]EYLÜL!D53=0,"",[1]EYLÜL!D53)</f>
        <v>170894</v>
      </c>
      <c r="D36" s="25">
        <f>IF([1]EYLÜL!E53=0,"",[1]EYLÜL!E53)</f>
        <v>46751</v>
      </c>
      <c r="E36" s="25">
        <f>IF([1]EYLÜL!F53=0,"",[1]EYLÜL!F53)</f>
        <v>1383</v>
      </c>
      <c r="F36" s="25">
        <f>IF([1]EYLÜL!G53=0,"",[1]EYLÜL!G53)</f>
        <v>35310</v>
      </c>
      <c r="G36" s="25">
        <f>IF([1]EYLÜL!H53=0,"",[1]EYLÜL!H53)</f>
        <v>33315</v>
      </c>
      <c r="H36" s="25">
        <f>IF([1]EYLÜL!I53=0,"",[1]EYLÜL!I53)</f>
        <v>8876</v>
      </c>
      <c r="I36" s="25">
        <f>IF([1]EYLÜL!J53=0,"",[1]EYLÜL!J53)</f>
        <v>593</v>
      </c>
      <c r="J36" s="25">
        <f>IF([1]EYLÜL!K53=0,"",[1]EYLÜL!K53)</f>
        <v>676</v>
      </c>
      <c r="K36" s="25">
        <f>IF([1]EYLÜL!L53=0,"",[1]EYLÜL!L53)</f>
        <v>46</v>
      </c>
      <c r="L36" s="25">
        <f>IF([1]EYLÜL!M53=0,"",[1]EYLÜL!M53)</f>
        <v>10962</v>
      </c>
      <c r="M36" s="25">
        <f>IF([1]EYLÜL!N53=0,"",[1]EYLÜL!N53)</f>
        <v>1163</v>
      </c>
      <c r="N36" s="25">
        <f>IF([1]EYLÜL!O53=0,"",[1]EYLÜL!O53)</f>
        <v>622380</v>
      </c>
      <c r="O36" s="59">
        <f t="shared" si="5"/>
        <v>0.13687925384421476</v>
      </c>
      <c r="P36" s="29">
        <f t="shared" si="6"/>
        <v>3239853</v>
      </c>
      <c r="Q36" s="60">
        <f t="shared" si="7"/>
        <v>8.813851691410067E-2</v>
      </c>
    </row>
    <row r="37" spans="1:20" s="31" customFormat="1" ht="18.95" customHeight="1" x14ac:dyDescent="0.2">
      <c r="A37" s="63" t="s">
        <v>31</v>
      </c>
      <c r="B37" s="25">
        <f>IF([1]EKİM!C53=0,"",[1]EKİM!C53)</f>
        <v>222074</v>
      </c>
      <c r="C37" s="25">
        <f>IF([1]EKİM!D53=0,"",[1]EKİM!D53)</f>
        <v>94488</v>
      </c>
      <c r="D37" s="25">
        <f>IF([1]EKİM!E53=0,"",[1]EKİM!E53)</f>
        <v>32683</v>
      </c>
      <c r="E37" s="25">
        <f>IF([1]EKİM!F53=0,"",[1]EKİM!F53)</f>
        <v>521</v>
      </c>
      <c r="F37" s="25">
        <f>IF([1]EKİM!G53=0,"",[1]EKİM!G53)</f>
        <v>27564</v>
      </c>
      <c r="G37" s="25">
        <f>IF([1]EKİM!H53=0,"",[1]EKİM!H53)</f>
        <v>12805</v>
      </c>
      <c r="H37" s="25">
        <f>IF([1]EKİM!I53=0,"",[1]EKİM!I53)</f>
        <v>6185</v>
      </c>
      <c r="I37" s="25">
        <f>IF([1]EKİM!J53=0,"",[1]EKİM!J53)</f>
        <v>330</v>
      </c>
      <c r="J37" s="25">
        <f>IF([1]EKİM!K53=0,"",[1]EKİM!K53)</f>
        <v>608</v>
      </c>
      <c r="K37" s="25">
        <f>IF([1]EKİM!L53=0,"",[1]EKİM!L53)</f>
        <v>2</v>
      </c>
      <c r="L37" s="25">
        <f>IF([1]EKİM!M53=0,"",[1]EKİM!M53)</f>
        <v>3107</v>
      </c>
      <c r="M37" s="25">
        <f>IF([1]EKİM!N53=0,"",[1]EKİM!N53)</f>
        <v>167</v>
      </c>
      <c r="N37" s="25">
        <f>IF([1]EKİM!O53=0,"",[1]EKİM!O53)</f>
        <v>400534</v>
      </c>
      <c r="O37" s="59">
        <f t="shared" si="5"/>
        <v>4.6832978320243586E-2</v>
      </c>
      <c r="P37" s="29">
        <f t="shared" si="6"/>
        <v>3640387</v>
      </c>
      <c r="Q37" s="60">
        <f t="shared" si="7"/>
        <v>8.3434968967649806E-2</v>
      </c>
    </row>
    <row r="38" spans="1:20" s="31" customFormat="1" ht="18.95" customHeight="1" x14ac:dyDescent="0.2">
      <c r="A38" s="63" t="s">
        <v>32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9" t="e">
        <f t="shared" si="5"/>
        <v>#VALUE!</v>
      </c>
      <c r="P38" s="29" t="str">
        <f t="shared" si="6"/>
        <v/>
      </c>
      <c r="Q38" s="60" t="e">
        <f t="shared" si="7"/>
        <v>#VALUE!</v>
      </c>
    </row>
    <row r="39" spans="1:20" s="31" customFormat="1" ht="18.95" customHeight="1" x14ac:dyDescent="0.2">
      <c r="A39" s="63" t="s">
        <v>33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9" t="e">
        <f>(N39-N21)/N21</f>
        <v>#VALUE!</v>
      </c>
      <c r="P39" s="29" t="str">
        <f t="shared" si="6"/>
        <v/>
      </c>
      <c r="Q39" s="60" t="e">
        <f t="shared" si="7"/>
        <v>#VALUE!</v>
      </c>
    </row>
    <row r="40" spans="1:20" s="66" customFormat="1" ht="24" customHeight="1" x14ac:dyDescent="0.2">
      <c r="A40" s="64" t="s">
        <v>34</v>
      </c>
      <c r="B40" s="37">
        <f>SUM(B28:B39)</f>
        <v>1916501</v>
      </c>
      <c r="C40" s="37">
        <f t="shared" ref="C40:M40" si="8">SUM(C28:C39)</f>
        <v>1001944</v>
      </c>
      <c r="D40" s="37">
        <f t="shared" si="8"/>
        <v>217992</v>
      </c>
      <c r="E40" s="37">
        <f t="shared" si="8"/>
        <v>7720</v>
      </c>
      <c r="F40" s="37">
        <f t="shared" si="8"/>
        <v>207269</v>
      </c>
      <c r="G40" s="37">
        <f t="shared" si="8"/>
        <v>166719</v>
      </c>
      <c r="H40" s="37">
        <f t="shared" si="8"/>
        <v>49517</v>
      </c>
      <c r="I40" s="37">
        <f t="shared" si="8"/>
        <v>3163</v>
      </c>
      <c r="J40" s="37">
        <f t="shared" si="8"/>
        <v>4608</v>
      </c>
      <c r="K40" s="37">
        <f t="shared" si="8"/>
        <v>180</v>
      </c>
      <c r="L40" s="37">
        <f t="shared" si="8"/>
        <v>56091</v>
      </c>
      <c r="M40" s="37">
        <f t="shared" si="8"/>
        <v>8683</v>
      </c>
      <c r="N40" s="37">
        <f>SUM(N28:N39)</f>
        <v>3640387</v>
      </c>
      <c r="O40" s="38"/>
      <c r="P40" s="39"/>
      <c r="Q40" s="40"/>
      <c r="R40" s="65"/>
      <c r="S40" s="65"/>
    </row>
    <row r="41" spans="1:20" ht="14.1" customHeight="1" x14ac:dyDescent="0.2">
      <c r="A41" s="1"/>
      <c r="B41" s="67"/>
      <c r="C41" s="67"/>
      <c r="D41" s="67"/>
      <c r="E41" s="68"/>
      <c r="F41" s="67"/>
      <c r="G41" s="67"/>
      <c r="H41" s="67"/>
      <c r="I41" s="67"/>
      <c r="J41" s="67"/>
      <c r="K41" s="67"/>
      <c r="L41" s="67"/>
      <c r="M41" s="69"/>
      <c r="N41" s="67"/>
      <c r="O41" s="1"/>
      <c r="P41" s="1"/>
      <c r="Q41" s="1"/>
      <c r="R41" s="70"/>
      <c r="S41" s="70"/>
    </row>
    <row r="42" spans="1:20" ht="45" customHeight="1" x14ac:dyDescent="0.2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62"/>
      <c r="S42" s="62"/>
      <c r="T42" s="70"/>
    </row>
    <row r="43" spans="1:20" ht="16.5" customHeight="1" x14ac:dyDescent="0.2">
      <c r="A43" s="74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>
        <f ca="1">TODAY()</f>
        <v>45611</v>
      </c>
      <c r="Q43" s="77"/>
      <c r="R43" s="78"/>
      <c r="S43" s="70"/>
      <c r="T43" s="70"/>
    </row>
    <row r="44" spans="1:20" ht="12" customHeight="1" x14ac:dyDescent="0.2">
      <c r="A44" s="79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62"/>
      <c r="S44" s="62"/>
      <c r="T44" s="70"/>
    </row>
    <row r="45" spans="1:20" ht="14.25" customHeight="1" x14ac:dyDescent="0.2">
      <c r="A45" s="6"/>
      <c r="B45" s="83"/>
      <c r="C45" s="83"/>
      <c r="D45" s="83"/>
      <c r="E45" s="83"/>
      <c r="F45" s="83"/>
      <c r="G45" s="6"/>
      <c r="H45" s="83"/>
      <c r="I45" s="83"/>
      <c r="J45" s="83"/>
      <c r="K45" s="84"/>
      <c r="L45" s="1"/>
      <c r="M45" s="1"/>
      <c r="N45" s="1"/>
      <c r="O45" s="1"/>
      <c r="P45" s="1"/>
      <c r="Q45" s="1"/>
      <c r="R45" s="70"/>
      <c r="S45" s="70"/>
      <c r="T45" s="70"/>
    </row>
    <row r="46" spans="1:20" ht="14.25" customHeight="1" x14ac:dyDescent="0.2">
      <c r="A46" s="85"/>
      <c r="B46" s="1"/>
      <c r="C46" s="83"/>
      <c r="D46" s="83"/>
      <c r="E46" s="83"/>
      <c r="F46" s="67"/>
      <c r="G46" s="67"/>
      <c r="H46" s="67"/>
      <c r="I46" s="67"/>
      <c r="J46" s="67"/>
      <c r="K46" s="67"/>
      <c r="L46" s="1"/>
      <c r="M46" s="1"/>
      <c r="N46" s="1"/>
      <c r="O46" s="1"/>
      <c r="P46" s="1"/>
      <c r="Q46" s="1"/>
      <c r="R46" s="70"/>
      <c r="S46" s="70"/>
      <c r="T46" s="70"/>
    </row>
    <row r="47" spans="1:20" ht="14.25" customHeight="1" x14ac:dyDescent="0.2">
      <c r="A47" s="85"/>
      <c r="B47" s="1"/>
      <c r="C47" s="83"/>
      <c r="D47" s="83"/>
      <c r="E47" s="83"/>
      <c r="F47" s="67"/>
      <c r="G47" s="67"/>
      <c r="H47" s="67"/>
      <c r="I47" s="67"/>
      <c r="J47" s="67"/>
      <c r="K47" s="67"/>
      <c r="L47" s="1"/>
      <c r="M47" s="1"/>
      <c r="N47" s="1"/>
      <c r="O47" s="1"/>
      <c r="P47" s="1"/>
      <c r="Q47" s="1"/>
    </row>
    <row r="48" spans="1:20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2024-11-15T12:17:29Z</dcterms:created>
  <dcterms:modified xsi:type="dcterms:W3CDTF">2024-11-15T12:17:56Z</dcterms:modified>
</cp:coreProperties>
</file>