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ownloads\"/>
    </mc:Choice>
  </mc:AlternateContent>
  <xr:revisionPtr revIDLastSave="0" documentId="8_{65F69125-FCFD-420A-BCA5-BE7EC856DA43}" xr6:coauthVersionLast="36" xr6:coauthVersionMax="36" xr10:uidLastSave="{00000000-0000-0000-0000-000000000000}"/>
  <bookViews>
    <workbookView xWindow="0" yWindow="0" windowWidth="28800" windowHeight="11550" xr2:uid="{459F7589-7CF8-4457-A9FB-2DC83DF958EC}"/>
  </bookViews>
  <sheets>
    <sheet name="2023-2024 ÖZE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3" i="1" l="1"/>
  <c r="N39" i="1"/>
  <c r="O39" i="1" s="1"/>
  <c r="M39" i="1"/>
  <c r="L39" i="1"/>
  <c r="K39" i="1"/>
  <c r="J39" i="1"/>
  <c r="I39" i="1"/>
  <c r="H39" i="1"/>
  <c r="G39" i="1"/>
  <c r="F39" i="1"/>
  <c r="E39" i="1"/>
  <c r="D39" i="1"/>
  <c r="C39" i="1"/>
  <c r="B39" i="1"/>
  <c r="N38" i="1"/>
  <c r="O38" i="1" s="1"/>
  <c r="M38" i="1"/>
  <c r="L38" i="1"/>
  <c r="K38" i="1"/>
  <c r="J38" i="1"/>
  <c r="I38" i="1"/>
  <c r="H38" i="1"/>
  <c r="G38" i="1"/>
  <c r="F38" i="1"/>
  <c r="E38" i="1"/>
  <c r="D38" i="1"/>
  <c r="C38" i="1"/>
  <c r="B38" i="1"/>
  <c r="N37" i="1"/>
  <c r="O37" i="1" s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O36" i="1" s="1"/>
  <c r="M36" i="1"/>
  <c r="L36" i="1"/>
  <c r="K36" i="1"/>
  <c r="J36" i="1"/>
  <c r="I36" i="1"/>
  <c r="H36" i="1"/>
  <c r="G36" i="1"/>
  <c r="F36" i="1"/>
  <c r="E36" i="1"/>
  <c r="D36" i="1"/>
  <c r="C36" i="1"/>
  <c r="B36" i="1"/>
  <c r="N35" i="1"/>
  <c r="O35" i="1" s="1"/>
  <c r="M35" i="1"/>
  <c r="L35" i="1"/>
  <c r="K35" i="1"/>
  <c r="J35" i="1"/>
  <c r="I35" i="1"/>
  <c r="H35" i="1"/>
  <c r="G35" i="1"/>
  <c r="F35" i="1"/>
  <c r="E35" i="1"/>
  <c r="D35" i="1"/>
  <c r="C35" i="1"/>
  <c r="B35" i="1"/>
  <c r="N34" i="1"/>
  <c r="O34" i="1" s="1"/>
  <c r="M34" i="1"/>
  <c r="L34" i="1"/>
  <c r="K34" i="1"/>
  <c r="J34" i="1"/>
  <c r="I34" i="1"/>
  <c r="H34" i="1"/>
  <c r="G34" i="1"/>
  <c r="F34" i="1"/>
  <c r="E34" i="1"/>
  <c r="D34" i="1"/>
  <c r="C34" i="1"/>
  <c r="B34" i="1"/>
  <c r="N33" i="1"/>
  <c r="O33" i="1" s="1"/>
  <c r="M33" i="1"/>
  <c r="L33" i="1"/>
  <c r="K33" i="1"/>
  <c r="J33" i="1"/>
  <c r="I33" i="1"/>
  <c r="H33" i="1"/>
  <c r="G33" i="1"/>
  <c r="F33" i="1"/>
  <c r="E33" i="1"/>
  <c r="D33" i="1"/>
  <c r="C33" i="1"/>
  <c r="B33" i="1"/>
  <c r="N32" i="1"/>
  <c r="O32" i="1" s="1"/>
  <c r="M32" i="1"/>
  <c r="L32" i="1"/>
  <c r="K32" i="1"/>
  <c r="J32" i="1"/>
  <c r="I32" i="1"/>
  <c r="H32" i="1"/>
  <c r="G32" i="1"/>
  <c r="F32" i="1"/>
  <c r="E32" i="1"/>
  <c r="E40" i="1" s="1"/>
  <c r="D32" i="1"/>
  <c r="C32" i="1"/>
  <c r="B32" i="1"/>
  <c r="N31" i="1"/>
  <c r="O31" i="1" s="1"/>
  <c r="M31" i="1"/>
  <c r="L31" i="1"/>
  <c r="K31" i="1"/>
  <c r="K40" i="1" s="1"/>
  <c r="J31" i="1"/>
  <c r="I31" i="1"/>
  <c r="H31" i="1"/>
  <c r="G31" i="1"/>
  <c r="F31" i="1"/>
  <c r="D31" i="1"/>
  <c r="C31" i="1"/>
  <c r="B31" i="1"/>
  <c r="N30" i="1"/>
  <c r="O30" i="1" s="1"/>
  <c r="M30" i="1"/>
  <c r="L30" i="1"/>
  <c r="J30" i="1"/>
  <c r="I30" i="1"/>
  <c r="H30" i="1"/>
  <c r="G30" i="1"/>
  <c r="F30" i="1"/>
  <c r="D30" i="1"/>
  <c r="C30" i="1"/>
  <c r="B30" i="1"/>
  <c r="O29" i="1"/>
  <c r="N29" i="1"/>
  <c r="M29" i="1"/>
  <c r="M40" i="1" s="1"/>
  <c r="L29" i="1"/>
  <c r="J29" i="1"/>
  <c r="I29" i="1"/>
  <c r="H29" i="1"/>
  <c r="G29" i="1"/>
  <c r="F29" i="1"/>
  <c r="D29" i="1"/>
  <c r="C29" i="1"/>
  <c r="B29" i="1"/>
  <c r="L28" i="1"/>
  <c r="L40" i="1" s="1"/>
  <c r="J28" i="1"/>
  <c r="J40" i="1" s="1"/>
  <c r="I28" i="1"/>
  <c r="I40" i="1" s="1"/>
  <c r="H28" i="1"/>
  <c r="H40" i="1" s="1"/>
  <c r="G28" i="1"/>
  <c r="G40" i="1" s="1"/>
  <c r="F28" i="1"/>
  <c r="F40" i="1" s="1"/>
  <c r="D28" i="1"/>
  <c r="D40" i="1" s="1"/>
  <c r="C28" i="1"/>
  <c r="C40" i="1" s="1"/>
  <c r="B28" i="1"/>
  <c r="N28" i="1" s="1"/>
  <c r="M22" i="1"/>
  <c r="L22" i="1"/>
  <c r="K22" i="1"/>
  <c r="J22" i="1"/>
  <c r="I22" i="1"/>
  <c r="H22" i="1"/>
  <c r="G22" i="1"/>
  <c r="F22" i="1"/>
  <c r="E22" i="1"/>
  <c r="D22" i="1"/>
  <c r="C22" i="1"/>
  <c r="B22" i="1"/>
  <c r="O21" i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  <c r="O14" i="1"/>
  <c r="N14" i="1"/>
  <c r="O13" i="1"/>
  <c r="N13" i="1"/>
  <c r="O12" i="1"/>
  <c r="N12" i="1"/>
  <c r="O11" i="1"/>
  <c r="N11" i="1"/>
  <c r="O10" i="1"/>
  <c r="N10" i="1"/>
  <c r="P10" i="1" s="1"/>
  <c r="P11" i="1" l="1"/>
  <c r="Q10" i="1"/>
  <c r="N40" i="1"/>
  <c r="P28" i="1"/>
  <c r="O28" i="1"/>
  <c r="N22" i="1"/>
  <c r="B40" i="1"/>
  <c r="P29" i="1" l="1"/>
  <c r="Q28" i="1"/>
  <c r="P12" i="1"/>
  <c r="Q11" i="1"/>
  <c r="P13" i="1" l="1"/>
  <c r="Q12" i="1"/>
  <c r="P30" i="1"/>
  <c r="Q29" i="1"/>
  <c r="Q30" i="1" l="1"/>
  <c r="P31" i="1"/>
  <c r="P14" i="1"/>
  <c r="Q13" i="1"/>
  <c r="P15" i="1" l="1"/>
  <c r="Q14" i="1"/>
  <c r="Q31" i="1"/>
  <c r="P32" i="1"/>
  <c r="Q32" i="1" l="1"/>
  <c r="P33" i="1"/>
  <c r="P16" i="1"/>
  <c r="Q15" i="1"/>
  <c r="P17" i="1" l="1"/>
  <c r="Q16" i="1"/>
  <c r="Q33" i="1"/>
  <c r="P34" i="1"/>
  <c r="Q34" i="1" l="1"/>
  <c r="P35" i="1"/>
  <c r="P18" i="1"/>
  <c r="Q17" i="1"/>
  <c r="P19" i="1" l="1"/>
  <c r="Q18" i="1"/>
  <c r="Q35" i="1"/>
  <c r="P36" i="1"/>
  <c r="Q36" i="1" l="1"/>
  <c r="P37" i="1"/>
  <c r="P20" i="1"/>
  <c r="Q19" i="1"/>
  <c r="P21" i="1" l="1"/>
  <c r="Q21" i="1" s="1"/>
  <c r="Q20" i="1"/>
  <c r="Q37" i="1"/>
  <c r="P38" i="1"/>
  <c r="Q38" i="1" l="1"/>
  <c r="P39" i="1"/>
  <c r="Q39" i="1" s="1"/>
</calcChain>
</file>

<file path=xl/sharedStrings.xml><?xml version="1.0" encoding="utf-8"?>
<sst xmlns="http://schemas.openxmlformats.org/spreadsheetml/2006/main" count="77" uniqueCount="43">
  <si>
    <t>T.C.</t>
  </si>
  <si>
    <t>MUĞLA VALİLİĞİ</t>
  </si>
  <si>
    <t>İl Kültür ve Turizm Müdürlüğü</t>
  </si>
  <si>
    <t>2023 YILINDA MUĞLA İLİ GÜMRÜK KAPILARINDAN ÜLKEMİZE GİRİŞ YAPAN TURİSTLERİN AYLARA VE HUDUT KAPILARINA GÖRE DAĞILIMI</t>
  </si>
  <si>
    <t>HUDUT KAPISI</t>
  </si>
  <si>
    <t>DALAMAN HAVALİMANI</t>
  </si>
  <si>
    <t>MİLAS-BODRUM HAVALİMANI</t>
  </si>
  <si>
    <t xml:space="preserve">MARMARİS LİMANI  </t>
  </si>
  <si>
    <t>BOZBURUN LİMANI</t>
  </si>
  <si>
    <t xml:space="preserve">BODRUM LİMANI </t>
  </si>
  <si>
    <t>MANTARBURNU LİMANI</t>
  </si>
  <si>
    <t>FETHİYE LİMANI</t>
  </si>
  <si>
    <t>GÖCEK LİMANI</t>
  </si>
  <si>
    <t>DATÇA LİMANI</t>
  </si>
  <si>
    <t>GÜLLÜK LİMANI</t>
  </si>
  <si>
    <t>TURGUT REİS LİMANI</t>
  </si>
  <si>
    <t>YALI     KAVAK  LİMANI</t>
  </si>
  <si>
    <t xml:space="preserve">AYLIK </t>
  </si>
  <si>
    <t>2022 YILINA GÖRE AYLIK ARTIŞ %</t>
  </si>
  <si>
    <t>AYLARIN TOPLAMI</t>
  </si>
  <si>
    <t>2022 YILINA GÖRE GENEL ARTIŞ %</t>
  </si>
  <si>
    <t>OCAK</t>
  </si>
  <si>
    <t>KAPALI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</si>
  <si>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</si>
  <si>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</si>
  <si>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</si>
  <si>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</si>
  <si>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</si>
  <si>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</si>
  <si>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</si>
  <si>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</si>
  <si>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</si>
  <si>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</si>
  <si>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</si>
  <si>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</si>
  <si>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2024 YILINDA MUĞLA İLİ GÜMRÜK KAPILARINDAN ÜLKEMİZE GİRİŞ YAPAN TURİSTLERİN AYLARA VE HUDUT KAPILARINA GÖRE DAĞILIMI</t>
  </si>
  <si>
    <t>MARMARİS LİMANI</t>
  </si>
  <si>
    <t>BODRUM LİMANI</t>
  </si>
  <si>
    <t>2023 YILINA GÖRE AYLIK ARTIŞ %</t>
  </si>
  <si>
    <t>2023 YILINA GÖRE GENEL ARTIŞ %</t>
  </si>
  <si>
    <t>BİLGİLER, MUĞLA EMNİYET MÜDÜRLÜĞÜ PASAPORT ŞUBE MÜDÜRLÜĞÜNDEN VE HAVALİMANLARI YER HİZMET KURULUŞLARI İLE LİMAN BAŞKANLIKLARINDAN SAĞLANARAK MUĞLA İL KÜLTÜR VE TURİZM MÜDÜRLÜĞÜNCE ASLI YÖRÜK TARAFINDAN HAZIRLANMIŞTIR.</t>
  </si>
  <si>
    <t>BİLGİLER  YAZDIRILDIĞI  TARİHTEN  ÖNCEKİ  AYLARI  KAPSAR.   KAYITLARDAN YAZDIRILDIĞI TARİH:</t>
  </si>
  <si>
    <t>TELEFON: 0252 - 214 12 61 FAKS: 0252 - 214 12 44   WEB:www.mugla.ktb.gov.tr    e-mail:muglabilgi@ktb.gov.tr - asli.yoruk@ktb.gov.tr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</si>
</sst>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6" x14ac:knownFonts="1">
    <font>
      <sz val="10"/>
      <name val="Arial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Arial"/>
      <family val="2"/>
      <charset val="162"/>
    </font>
    <font>
      <b/>
      <sz val="10"/>
      <name val="Times New Roman"/>
      <family val="1"/>
      <charset val="162"/>
    </font>
    <font>
      <sz val="8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7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7.5"/>
      <name val="Times New Roman"/>
      <family val="1"/>
      <charset val="162"/>
    </font>
    <font>
      <sz val="1"/>
      <color theme="0"/>
      <name val="Times New Roman"/>
      <family val="1"/>
      <charset val="162"/>
    </font>
    <font>
      <b/>
      <sz val="10"/>
      <color indexed="10"/>
      <name val="Times New Roman"/>
      <family val="1"/>
      <charset val="162"/>
    </font>
    <font>
      <sz val="1"/>
      <name val="Times New Roman"/>
      <family val="1"/>
      <charset val="162"/>
    </font>
    <font>
      <sz val="6"/>
      <name val="Times New Roman"/>
      <family val="1"/>
      <charset val="162"/>
    </font>
    <font>
      <sz val="10"/>
      <color theme="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66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" fillId="0" borderId="0" xfId="0" applyFont="1" applyBorder="1"/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vertical="center" wrapText="1"/>
      <protection hidden="1"/>
    </xf>
    <xf numFmtId="0" fontId="6" fillId="0" borderId="0" xfId="0" applyFont="1"/>
    <xf numFmtId="0" fontId="7" fillId="0" borderId="7" xfId="0" applyFont="1" applyBorder="1" applyProtection="1">
      <protection hidden="1"/>
    </xf>
    <xf numFmtId="3" fontId="1" fillId="0" borderId="7" xfId="0" applyNumberFormat="1" applyFont="1" applyFill="1" applyBorder="1" applyProtection="1">
      <protection hidden="1"/>
    </xf>
    <xf numFmtId="9" fontId="1" fillId="0" borderId="7" xfId="0" applyNumberFormat="1" applyFont="1" applyBorder="1" applyProtection="1">
      <protection hidden="1"/>
    </xf>
    <xf numFmtId="3" fontId="1" fillId="0" borderId="7" xfId="0" applyNumberFormat="1" applyFont="1" applyBorder="1" applyProtection="1">
      <protection hidden="1"/>
    </xf>
    <xf numFmtId="0" fontId="7" fillId="0" borderId="8" xfId="0" applyFont="1" applyBorder="1" applyAlignment="1" applyProtection="1">
      <alignment horizontal="left" vertical="center" wrapText="1"/>
      <protection hidden="1"/>
    </xf>
    <xf numFmtId="0" fontId="8" fillId="0" borderId="8" xfId="0" applyFont="1" applyFill="1" applyBorder="1" applyAlignment="1" applyProtection="1">
      <alignment horizontal="center" vertical="center" wrapText="1"/>
      <protection hidden="1"/>
    </xf>
    <xf numFmtId="0" fontId="8" fillId="0" borderId="8" xfId="0" applyFont="1" applyFill="1" applyBorder="1" applyAlignment="1" applyProtection="1">
      <alignment vertical="center" wrapText="1"/>
      <protection hidden="1"/>
    </xf>
    <xf numFmtId="0" fontId="8" fillId="0" borderId="9" xfId="0" applyFont="1" applyFill="1" applyBorder="1" applyAlignment="1" applyProtection="1">
      <alignment vertical="center" wrapText="1"/>
      <protection hidden="1"/>
    </xf>
    <xf numFmtId="0" fontId="9" fillId="0" borderId="8" xfId="0" applyFont="1" applyFill="1" applyBorder="1" applyAlignment="1" applyProtection="1">
      <alignment horizontal="center" vertical="center" wrapText="1"/>
      <protection hidden="1"/>
    </xf>
    <xf numFmtId="0" fontId="10" fillId="0" borderId="8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Border="1" applyAlignment="1" applyProtection="1">
      <alignment vertical="center"/>
      <protection hidden="1"/>
    </xf>
    <xf numFmtId="3" fontId="2" fillId="0" borderId="8" xfId="0" applyNumberFormat="1" applyFont="1" applyFill="1" applyBorder="1" applyAlignment="1" applyProtection="1">
      <alignment vertical="center"/>
      <protection hidden="1"/>
    </xf>
    <xf numFmtId="3" fontId="2" fillId="0" borderId="8" xfId="0" applyNumberFormat="1" applyFont="1" applyFill="1" applyBorder="1" applyAlignment="1" applyProtection="1">
      <alignment horizontal="center" vertical="center"/>
      <protection hidden="1"/>
    </xf>
    <xf numFmtId="3" fontId="2" fillId="0" borderId="8" xfId="0" applyNumberFormat="1" applyFont="1" applyFill="1" applyBorder="1" applyAlignment="1" applyProtection="1">
      <alignment horizontal="right" vertical="center"/>
      <protection hidden="1"/>
    </xf>
    <xf numFmtId="9" fontId="2" fillId="2" borderId="8" xfId="0" applyNumberFormat="1" applyFont="1" applyFill="1" applyBorder="1" applyAlignment="1" applyProtection="1">
      <alignment vertical="center"/>
      <protection hidden="1"/>
    </xf>
    <xf numFmtId="3" fontId="5" fillId="0" borderId="8" xfId="0" applyNumberFormat="1" applyFont="1" applyFill="1" applyBorder="1" applyAlignment="1" applyProtection="1">
      <alignment vertical="center"/>
      <protection hidden="1"/>
    </xf>
    <xf numFmtId="3" fontId="11" fillId="0" borderId="0" xfId="0" applyNumberFormat="1" applyFont="1" applyBorder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2" fillId="0" borderId="8" xfId="0" applyNumberFormat="1" applyFont="1" applyFill="1" applyBorder="1" applyAlignment="1" applyProtection="1">
      <alignment horizontal="right" vertical="center"/>
      <protection hidden="1"/>
    </xf>
    <xf numFmtId="3" fontId="11" fillId="0" borderId="0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11" fillId="0" borderId="0" xfId="0" applyNumberFormat="1" applyFont="1" applyFill="1" applyBorder="1" applyAlignment="1" applyProtection="1">
      <alignment vertical="center"/>
      <protection hidden="1"/>
    </xf>
    <xf numFmtId="0" fontId="7" fillId="0" borderId="8" xfId="0" applyFont="1" applyBorder="1" applyAlignment="1" applyProtection="1">
      <alignment horizontal="right" vertical="center"/>
      <protection hidden="1"/>
    </xf>
    <xf numFmtId="3" fontId="12" fillId="0" borderId="8" xfId="0" applyNumberFormat="1" applyFont="1" applyFill="1" applyBorder="1" applyAlignment="1" applyProtection="1">
      <alignment horizontal="right" vertical="center"/>
      <protection hidden="1"/>
    </xf>
    <xf numFmtId="9" fontId="7" fillId="0" borderId="8" xfId="0" applyNumberFormat="1" applyFont="1" applyFill="1" applyBorder="1" applyProtection="1">
      <protection hidden="1"/>
    </xf>
    <xf numFmtId="3" fontId="7" fillId="0" borderId="8" xfId="0" applyNumberFormat="1" applyFont="1" applyFill="1" applyBorder="1" applyProtection="1">
      <protection hidden="1"/>
    </xf>
    <xf numFmtId="9" fontId="7" fillId="0" borderId="8" xfId="0" applyNumberFormat="1" applyFont="1" applyFill="1" applyBorder="1" applyAlignment="1" applyProtection="1">
      <alignment horizontal="right"/>
      <protection hidden="1"/>
    </xf>
    <xf numFmtId="3" fontId="2" fillId="0" borderId="0" xfId="0" applyNumberFormat="1" applyFont="1"/>
    <xf numFmtId="3" fontId="13" fillId="0" borderId="0" xfId="0" applyNumberFormat="1" applyFont="1" applyBorder="1" applyProtection="1">
      <protection hidden="1"/>
    </xf>
    <xf numFmtId="3" fontId="14" fillId="0" borderId="0" xfId="0" applyNumberFormat="1" applyFont="1" applyBorder="1" applyProtection="1">
      <protection hidden="1"/>
    </xf>
    <xf numFmtId="3" fontId="14" fillId="0" borderId="2" xfId="0" applyNumberFormat="1" applyFont="1" applyBorder="1" applyAlignment="1" applyProtection="1">
      <protection hidden="1"/>
    </xf>
    <xf numFmtId="3" fontId="14" fillId="0" borderId="0" xfId="0" applyNumberFormat="1" applyFont="1" applyFill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3" fontId="2" fillId="0" borderId="0" xfId="0" applyNumberFormat="1" applyFont="1" applyBorder="1" applyProtection="1">
      <protection hidden="1"/>
    </xf>
    <xf numFmtId="9" fontId="1" fillId="0" borderId="0" xfId="0" applyNumberFormat="1" applyFont="1" applyBorder="1" applyProtection="1">
      <protection hidden="1"/>
    </xf>
    <xf numFmtId="3" fontId="14" fillId="0" borderId="5" xfId="0" applyNumberFormat="1" applyFont="1" applyBorder="1" applyAlignment="1" applyProtection="1">
      <protection hidden="1"/>
    </xf>
    <xf numFmtId="3" fontId="14" fillId="0" borderId="0" xfId="0" applyNumberFormat="1" applyFont="1" applyBorder="1" applyAlignment="1" applyProtection="1">
      <protection hidden="1"/>
    </xf>
    <xf numFmtId="3" fontId="14" fillId="0" borderId="0" xfId="0" applyNumberFormat="1" applyFont="1"/>
    <xf numFmtId="3" fontId="2" fillId="0" borderId="0" xfId="0" applyNumberFormat="1" applyFont="1" applyFill="1" applyBorder="1" applyProtection="1">
      <protection hidden="1"/>
    </xf>
    <xf numFmtId="3" fontId="1" fillId="0" borderId="0" xfId="0" applyNumberFormat="1" applyFont="1" applyBorder="1" applyProtection="1">
      <protection hidden="1"/>
    </xf>
    <xf numFmtId="49" fontId="8" fillId="0" borderId="8" xfId="0" applyNumberFormat="1" applyFont="1" applyBorder="1" applyAlignment="1">
      <alignment horizontal="center" vertical="center" wrapText="1"/>
    </xf>
    <xf numFmtId="3" fontId="2" fillId="3" borderId="8" xfId="0" applyNumberFormat="1" applyFont="1" applyFill="1" applyBorder="1" applyAlignment="1" applyProtection="1">
      <alignment vertical="center"/>
      <protection hidden="1"/>
    </xf>
    <xf numFmtId="164" fontId="2" fillId="3" borderId="8" xfId="0" applyNumberFormat="1" applyFont="1" applyFill="1" applyBorder="1" applyAlignment="1" applyProtection="1">
      <alignment horizontal="center" vertical="center"/>
      <protection hidden="1"/>
    </xf>
    <xf numFmtId="0" fontId="2" fillId="3" borderId="8" xfId="0" applyNumberFormat="1" applyFont="1" applyFill="1" applyBorder="1" applyAlignment="1" applyProtection="1">
      <alignment vertical="center"/>
      <protection hidden="1"/>
    </xf>
    <xf numFmtId="9" fontId="2" fillId="4" borderId="8" xfId="0" applyNumberFormat="1" applyFont="1" applyFill="1" applyBorder="1" applyAlignment="1" applyProtection="1">
      <alignment vertical="center"/>
      <protection hidden="1"/>
    </xf>
    <xf numFmtId="9" fontId="15" fillId="3" borderId="8" xfId="0" applyNumberFormat="1" applyFont="1" applyFill="1" applyBorder="1" applyAlignment="1" applyProtection="1">
      <alignment vertical="center"/>
      <protection hidden="1"/>
    </xf>
    <xf numFmtId="9" fontId="15" fillId="0" borderId="8" xfId="0" applyNumberFormat="1" applyFont="1" applyFill="1" applyBorder="1" applyAlignment="1" applyProtection="1">
      <alignment vertical="center"/>
      <protection hidden="1"/>
    </xf>
    <xf numFmtId="3" fontId="2" fillId="0" borderId="0" xfId="0" applyNumberFormat="1" applyFont="1" applyFill="1" applyBorder="1" applyAlignment="1" applyProtection="1">
      <alignment vertical="center"/>
      <protection hidden="1"/>
    </xf>
    <xf numFmtId="0" fontId="2" fillId="0" borderId="0" xfId="0" applyFont="1" applyBorder="1" applyAlignment="1">
      <alignment vertical="center"/>
    </xf>
    <xf numFmtId="0" fontId="7" fillId="0" borderId="8" xfId="0" applyFont="1" applyBorder="1" applyAlignment="1" applyProtection="1">
      <alignment vertical="center" wrapText="1"/>
      <protection hidden="1"/>
    </xf>
    <xf numFmtId="0" fontId="7" fillId="0" borderId="8" xfId="0" applyFont="1" applyFill="1" applyBorder="1" applyAlignment="1" applyProtection="1">
      <alignment horizontal="right" vertical="center"/>
      <protection hidden="1"/>
    </xf>
    <xf numFmtId="3" fontId="5" fillId="0" borderId="0" xfId="0" applyNumberFormat="1" applyFont="1"/>
    <xf numFmtId="0" fontId="5" fillId="0" borderId="0" xfId="0" applyFont="1"/>
    <xf numFmtId="3" fontId="1" fillId="0" borderId="0" xfId="0" applyNumberFormat="1" applyFont="1"/>
    <xf numFmtId="164" fontId="1" fillId="0" borderId="0" xfId="0" applyNumberFormat="1" applyFont="1"/>
    <xf numFmtId="2" fontId="1" fillId="0" borderId="0" xfId="0" applyNumberFormat="1" applyFont="1"/>
    <xf numFmtId="0" fontId="2" fillId="0" borderId="0" xfId="0" applyFont="1" applyBorder="1"/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 applyAlignme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" fillId="0" borderId="0" xfId="0" applyFont="1" applyFill="1" applyBorder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3</xdr:row>
      <xdr:rowOff>0</xdr:rowOff>
    </xdr:from>
    <xdr:ext cx="35266" cy="1621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D21C5CF-4140-4360-879F-899A06AD5B64}"/>
            </a:ext>
          </a:extLst>
        </xdr:cNvPr>
        <xdr:cNvSpPr>
          <a:spLocks noChangeArrowheads="1"/>
        </xdr:cNvSpPr>
      </xdr:nvSpPr>
      <xdr:spPr bwMode="auto">
        <a:xfrm>
          <a:off x="1485900" y="6191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0</xdr:col>
      <xdr:colOff>247650</xdr:colOff>
      <xdr:row>2</xdr:row>
      <xdr:rowOff>0</xdr:rowOff>
    </xdr:from>
    <xdr:to>
      <xdr:col>2</xdr:col>
      <xdr:colOff>0</xdr:colOff>
      <xdr:row>4</xdr:row>
      <xdr:rowOff>85725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121CB6B4-A643-46E8-A5B0-4D5AA8182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0"/>
          <a:ext cx="10191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219075</xdr:colOff>
      <xdr:row>24</xdr:row>
      <xdr:rowOff>0</xdr:rowOff>
    </xdr:from>
    <xdr:ext cx="35266" cy="162160"/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65434387-9D00-4339-85F8-A59B9ADABA53}"/>
            </a:ext>
          </a:extLst>
        </xdr:cNvPr>
        <xdr:cNvSpPr>
          <a:spLocks noChangeArrowheads="1"/>
        </xdr:cNvSpPr>
      </xdr:nvSpPr>
      <xdr:spPr bwMode="auto">
        <a:xfrm>
          <a:off x="1485900" y="58388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2</xdr:col>
      <xdr:colOff>219075</xdr:colOff>
      <xdr:row>5</xdr:row>
      <xdr:rowOff>0</xdr:rowOff>
    </xdr:from>
    <xdr:ext cx="35266" cy="162160"/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8E4512E4-92BD-47A7-A701-EACEB360908D}"/>
            </a:ext>
          </a:extLst>
        </xdr:cNvPr>
        <xdr:cNvSpPr>
          <a:spLocks noChangeArrowheads="1"/>
        </xdr:cNvSpPr>
      </xdr:nvSpPr>
      <xdr:spPr bwMode="auto">
        <a:xfrm>
          <a:off x="1485900" y="101917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14</xdr:col>
      <xdr:colOff>495300</xdr:colOff>
      <xdr:row>1</xdr:row>
      <xdr:rowOff>47625</xdr:rowOff>
    </xdr:from>
    <xdr:to>
      <xdr:col>16</xdr:col>
      <xdr:colOff>295275</xdr:colOff>
      <xdr:row>4</xdr:row>
      <xdr:rowOff>161925</xdr:rowOff>
    </xdr:to>
    <xdr:pic>
      <xdr:nvPicPr>
        <xdr:cNvPr id="6" name="6 Resim" descr="C:\Users\pc1\AppData\Local\Temp\Rar$DI02.484\logo_ktb_yeni_arma_türkçe.png">
          <a:extLst>
            <a:ext uri="{FF2B5EF4-FFF2-40B4-BE49-F238E27FC236}">
              <a16:creationId xmlns:a16="http://schemas.microsoft.com/office/drawing/2014/main" id="{B3F347C6-9DA4-483B-8563-A98BC8744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209550"/>
          <a:ext cx="9048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%20YILI%20TUR&#304;ST%20G&#304;R&#304;&#350;LER&#304;%20(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3-2024 ÖZET"/>
      <sheetName val="2024 MİLKAPI"/>
      <sheetName val="2024 MİLAY"/>
      <sheetName val="2024 TABLO"/>
      <sheetName val="2024 HAVAYOLUDENİZYOLU"/>
      <sheetName val="SON10YIL AY"/>
      <sheetName val="SONONYILTABLO"/>
      <sheetName val="2014-2024 GRFK"/>
      <sheetName val="2024 İLKBEŞÜLKE"/>
    </sheetNames>
    <sheetDataSet>
      <sheetData sheetId="0">
        <row r="53">
          <cell r="C53">
            <v>3907</v>
          </cell>
          <cell r="D53">
            <v>1550</v>
          </cell>
          <cell r="E53">
            <v>1037</v>
          </cell>
          <cell r="G53">
            <v>1987</v>
          </cell>
          <cell r="H53">
            <v>873</v>
          </cell>
          <cell r="I53">
            <v>867</v>
          </cell>
          <cell r="J53">
            <v>38</v>
          </cell>
          <cell r="K53">
            <v>28</v>
          </cell>
          <cell r="M53">
            <v>22</v>
          </cell>
        </row>
      </sheetData>
      <sheetData sheetId="1">
        <row r="53">
          <cell r="C53">
            <v>4093</v>
          </cell>
          <cell r="D53">
            <v>1398</v>
          </cell>
          <cell r="E53">
            <v>4185</v>
          </cell>
          <cell r="G53">
            <v>1903</v>
          </cell>
          <cell r="H53">
            <v>695</v>
          </cell>
          <cell r="I53">
            <v>315</v>
          </cell>
          <cell r="J53">
            <v>58</v>
          </cell>
          <cell r="K53">
            <v>59</v>
          </cell>
          <cell r="M53">
            <v>17</v>
          </cell>
          <cell r="N53">
            <v>3</v>
          </cell>
          <cell r="O53">
            <v>12726</v>
          </cell>
        </row>
      </sheetData>
      <sheetData sheetId="2">
        <row r="53">
          <cell r="C53">
            <v>20641</v>
          </cell>
          <cell r="D53">
            <v>3365</v>
          </cell>
          <cell r="E53">
            <v>7530</v>
          </cell>
          <cell r="G53">
            <v>2342</v>
          </cell>
          <cell r="H53">
            <v>1064</v>
          </cell>
          <cell r="I53">
            <v>609</v>
          </cell>
          <cell r="J53">
            <v>44</v>
          </cell>
          <cell r="K53">
            <v>65</v>
          </cell>
          <cell r="M53">
            <v>28</v>
          </cell>
          <cell r="N53">
            <v>12</v>
          </cell>
          <cell r="O53">
            <v>35700</v>
          </cell>
        </row>
      </sheetData>
      <sheetData sheetId="3">
        <row r="53">
          <cell r="C53">
            <v>111133</v>
          </cell>
          <cell r="D53">
            <v>36992</v>
          </cell>
          <cell r="E53">
            <v>13697</v>
          </cell>
          <cell r="G53">
            <v>11362</v>
          </cell>
          <cell r="H53">
            <v>3272</v>
          </cell>
          <cell r="I53">
            <v>2611</v>
          </cell>
          <cell r="J53">
            <v>145</v>
          </cell>
          <cell r="K53">
            <v>137</v>
          </cell>
          <cell r="L53">
            <v>6</v>
          </cell>
          <cell r="M53">
            <v>1471</v>
          </cell>
          <cell r="N53">
            <v>32</v>
          </cell>
          <cell r="O53">
            <v>180858</v>
          </cell>
        </row>
      </sheetData>
      <sheetData sheetId="4">
        <row r="53">
          <cell r="C53">
            <v>242052</v>
          </cell>
          <cell r="D53">
            <v>109709</v>
          </cell>
          <cell r="E53">
            <v>23174</v>
          </cell>
          <cell r="F53">
            <v>141</v>
          </cell>
          <cell r="G53">
            <v>23547</v>
          </cell>
          <cell r="H53">
            <v>23296</v>
          </cell>
          <cell r="I53">
            <v>3682</v>
          </cell>
          <cell r="J53">
            <v>141</v>
          </cell>
          <cell r="K53">
            <v>412</v>
          </cell>
          <cell r="L53">
            <v>26</v>
          </cell>
          <cell r="M53">
            <v>3293</v>
          </cell>
          <cell r="N53">
            <v>306</v>
          </cell>
          <cell r="O53">
            <v>429779</v>
          </cell>
        </row>
      </sheetData>
      <sheetData sheetId="5">
        <row r="53">
          <cell r="C53">
            <v>298130</v>
          </cell>
          <cell r="D53">
            <v>172194</v>
          </cell>
          <cell r="E53">
            <v>25706</v>
          </cell>
          <cell r="F53">
            <v>1669</v>
          </cell>
          <cell r="G53">
            <v>28221</v>
          </cell>
          <cell r="H53">
            <v>39507</v>
          </cell>
          <cell r="I53">
            <v>7541</v>
          </cell>
          <cell r="J53">
            <v>526</v>
          </cell>
          <cell r="K53">
            <v>547</v>
          </cell>
          <cell r="L53">
            <v>18</v>
          </cell>
          <cell r="M53">
            <v>7196</v>
          </cell>
          <cell r="N53">
            <v>1169</v>
          </cell>
          <cell r="O53">
            <v>582424</v>
          </cell>
        </row>
      </sheetData>
      <sheetData sheetId="6">
        <row r="53">
          <cell r="C53">
            <v>353418</v>
          </cell>
          <cell r="D53">
            <v>205853</v>
          </cell>
          <cell r="E53">
            <v>18804</v>
          </cell>
          <cell r="F53">
            <v>1805</v>
          </cell>
          <cell r="G53">
            <v>34357</v>
          </cell>
          <cell r="H53">
            <v>24672</v>
          </cell>
          <cell r="I53">
            <v>9006</v>
          </cell>
          <cell r="J53">
            <v>612</v>
          </cell>
          <cell r="K53">
            <v>843</v>
          </cell>
          <cell r="L53">
            <v>41</v>
          </cell>
          <cell r="M53">
            <v>12564</v>
          </cell>
          <cell r="N53">
            <v>2251</v>
          </cell>
          <cell r="O53">
            <v>664226</v>
          </cell>
        </row>
      </sheetData>
      <sheetData sheetId="7">
        <row r="53">
          <cell r="C53">
            <v>348642</v>
          </cell>
          <cell r="D53">
            <v>205501</v>
          </cell>
          <cell r="E53">
            <v>44425</v>
          </cell>
          <cell r="F53">
            <v>2201</v>
          </cell>
          <cell r="G53">
            <v>40676</v>
          </cell>
          <cell r="H53">
            <v>27220</v>
          </cell>
          <cell r="I53">
            <v>9825</v>
          </cell>
          <cell r="J53">
            <v>676</v>
          </cell>
          <cell r="K53">
            <v>1233</v>
          </cell>
          <cell r="L53">
            <v>41</v>
          </cell>
          <cell r="M53">
            <v>17431</v>
          </cell>
          <cell r="N53">
            <v>3580</v>
          </cell>
          <cell r="O53">
            <v>701451</v>
          </cell>
        </row>
      </sheetData>
      <sheetData sheetId="8">
        <row r="53">
          <cell r="C53">
            <v>312411</v>
          </cell>
          <cell r="D53">
            <v>170894</v>
          </cell>
          <cell r="E53">
            <v>46751</v>
          </cell>
          <cell r="F53">
            <v>1383</v>
          </cell>
          <cell r="G53">
            <v>35310</v>
          </cell>
          <cell r="H53">
            <v>33315</v>
          </cell>
          <cell r="I53">
            <v>8876</v>
          </cell>
          <cell r="J53">
            <v>593</v>
          </cell>
          <cell r="K53">
            <v>676</v>
          </cell>
          <cell r="L53">
            <v>46</v>
          </cell>
          <cell r="M53">
            <v>10962</v>
          </cell>
          <cell r="N53">
            <v>1163</v>
          </cell>
          <cell r="O53">
            <v>622380</v>
          </cell>
        </row>
      </sheetData>
      <sheetData sheetId="9">
        <row r="53">
          <cell r="C53">
            <v>222074</v>
          </cell>
          <cell r="D53">
            <v>94488</v>
          </cell>
          <cell r="E53">
            <v>32683</v>
          </cell>
          <cell r="F53">
            <v>521</v>
          </cell>
          <cell r="G53">
            <v>27564</v>
          </cell>
          <cell r="H53">
            <v>12805</v>
          </cell>
          <cell r="I53">
            <v>6185</v>
          </cell>
          <cell r="J53">
            <v>330</v>
          </cell>
          <cell r="K53">
            <v>608</v>
          </cell>
          <cell r="L53">
            <v>2</v>
          </cell>
          <cell r="M53">
            <v>3107</v>
          </cell>
          <cell r="N53">
            <v>167</v>
          </cell>
          <cell r="O53">
            <v>400534</v>
          </cell>
        </row>
      </sheetData>
      <sheetData sheetId="10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1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69CF3-EEB1-4319-B953-4A280F9F8DFD}">
  <sheetPr codeName="Sayfa15">
    <pageSetUpPr fitToPage="1"/>
  </sheetPr>
  <dimension ref="A1:AG49"/>
  <sheetViews>
    <sheetView tabSelected="1" topLeftCell="A16" zoomScaleNormal="100" workbookViewId="0">
      <selection activeCell="U39" sqref="U39"/>
    </sheetView>
  </sheetViews>
  <sheetFormatPr defaultRowHeight="12.75" x14ac:dyDescent="0.2"/>
  <cols>
    <col min="1" max="1" width="9.140625" style="3" customWidth="1"/>
    <col min="2" max="2" width="9.85546875" style="3" customWidth="1"/>
    <col min="3" max="3" width="9.7109375" style="3" customWidth="1"/>
    <col min="4" max="5" width="8.42578125" style="3" customWidth="1"/>
    <col min="6" max="6" width="7.7109375" style="3" customWidth="1"/>
    <col min="7" max="7" width="7.42578125" style="3" customWidth="1"/>
    <col min="8" max="8" width="6.42578125" style="3" customWidth="1"/>
    <col min="9" max="9" width="6.28515625" style="3" customWidth="1"/>
    <col min="10" max="11" width="6.85546875" style="3" customWidth="1"/>
    <col min="12" max="12" width="6.42578125" style="3" customWidth="1"/>
    <col min="13" max="13" width="7.140625" style="3" customWidth="1"/>
    <col min="14" max="14" width="8.7109375" style="3" customWidth="1"/>
    <col min="15" max="15" width="7.85546875" style="3" customWidth="1"/>
    <col min="16" max="16" width="8.7109375" style="3" customWidth="1"/>
    <col min="17" max="17" width="8.140625" style="3" bestFit="1" customWidth="1"/>
    <col min="18" max="257" width="9.140625" style="3"/>
    <col min="258" max="258" width="9.85546875" style="3" customWidth="1"/>
    <col min="259" max="259" width="9.7109375" style="3" customWidth="1"/>
    <col min="260" max="261" width="8.42578125" style="3" customWidth="1"/>
    <col min="262" max="262" width="7.7109375" style="3" customWidth="1"/>
    <col min="263" max="263" width="7.42578125" style="3" customWidth="1"/>
    <col min="264" max="264" width="6.42578125" style="3" customWidth="1"/>
    <col min="265" max="265" width="6.28515625" style="3" customWidth="1"/>
    <col min="266" max="267" width="6.85546875" style="3" customWidth="1"/>
    <col min="268" max="268" width="6.42578125" style="3" customWidth="1"/>
    <col min="269" max="269" width="7.140625" style="3" customWidth="1"/>
    <col min="270" max="270" width="8.7109375" style="3" customWidth="1"/>
    <col min="271" max="271" width="7.85546875" style="3" customWidth="1"/>
    <col min="272" max="272" width="8.7109375" style="3" customWidth="1"/>
    <col min="273" max="273" width="8.140625" style="3" bestFit="1" customWidth="1"/>
    <col min="274" max="513" width="9.140625" style="3"/>
    <col min="514" max="514" width="9.85546875" style="3" customWidth="1"/>
    <col min="515" max="515" width="9.7109375" style="3" customWidth="1"/>
    <col min="516" max="517" width="8.42578125" style="3" customWidth="1"/>
    <col min="518" max="518" width="7.7109375" style="3" customWidth="1"/>
    <col min="519" max="519" width="7.42578125" style="3" customWidth="1"/>
    <col min="520" max="520" width="6.42578125" style="3" customWidth="1"/>
    <col min="521" max="521" width="6.28515625" style="3" customWidth="1"/>
    <col min="522" max="523" width="6.85546875" style="3" customWidth="1"/>
    <col min="524" max="524" width="6.42578125" style="3" customWidth="1"/>
    <col min="525" max="525" width="7.140625" style="3" customWidth="1"/>
    <col min="526" max="526" width="8.7109375" style="3" customWidth="1"/>
    <col min="527" max="527" width="7.85546875" style="3" customWidth="1"/>
    <col min="528" max="528" width="8.7109375" style="3" customWidth="1"/>
    <col min="529" max="529" width="8.140625" style="3" bestFit="1" customWidth="1"/>
    <col min="530" max="769" width="9.140625" style="3"/>
    <col min="770" max="770" width="9.85546875" style="3" customWidth="1"/>
    <col min="771" max="771" width="9.7109375" style="3" customWidth="1"/>
    <col min="772" max="773" width="8.42578125" style="3" customWidth="1"/>
    <col min="774" max="774" width="7.7109375" style="3" customWidth="1"/>
    <col min="775" max="775" width="7.42578125" style="3" customWidth="1"/>
    <col min="776" max="776" width="6.42578125" style="3" customWidth="1"/>
    <col min="777" max="777" width="6.28515625" style="3" customWidth="1"/>
    <col min="778" max="779" width="6.85546875" style="3" customWidth="1"/>
    <col min="780" max="780" width="6.42578125" style="3" customWidth="1"/>
    <col min="781" max="781" width="7.140625" style="3" customWidth="1"/>
    <col min="782" max="782" width="8.7109375" style="3" customWidth="1"/>
    <col min="783" max="783" width="7.85546875" style="3" customWidth="1"/>
    <col min="784" max="784" width="8.7109375" style="3" customWidth="1"/>
    <col min="785" max="785" width="8.140625" style="3" bestFit="1" customWidth="1"/>
    <col min="786" max="1025" width="9.140625" style="3"/>
    <col min="1026" max="1026" width="9.85546875" style="3" customWidth="1"/>
    <col min="1027" max="1027" width="9.7109375" style="3" customWidth="1"/>
    <col min="1028" max="1029" width="8.42578125" style="3" customWidth="1"/>
    <col min="1030" max="1030" width="7.7109375" style="3" customWidth="1"/>
    <col min="1031" max="1031" width="7.42578125" style="3" customWidth="1"/>
    <col min="1032" max="1032" width="6.42578125" style="3" customWidth="1"/>
    <col min="1033" max="1033" width="6.28515625" style="3" customWidth="1"/>
    <col min="1034" max="1035" width="6.85546875" style="3" customWidth="1"/>
    <col min="1036" max="1036" width="6.42578125" style="3" customWidth="1"/>
    <col min="1037" max="1037" width="7.140625" style="3" customWidth="1"/>
    <col min="1038" max="1038" width="8.7109375" style="3" customWidth="1"/>
    <col min="1039" max="1039" width="7.85546875" style="3" customWidth="1"/>
    <col min="1040" max="1040" width="8.7109375" style="3" customWidth="1"/>
    <col min="1041" max="1041" width="8.140625" style="3" bestFit="1" customWidth="1"/>
    <col min="1042" max="1281" width="9.140625" style="3"/>
    <col min="1282" max="1282" width="9.85546875" style="3" customWidth="1"/>
    <col min="1283" max="1283" width="9.7109375" style="3" customWidth="1"/>
    <col min="1284" max="1285" width="8.42578125" style="3" customWidth="1"/>
    <col min="1286" max="1286" width="7.7109375" style="3" customWidth="1"/>
    <col min="1287" max="1287" width="7.42578125" style="3" customWidth="1"/>
    <col min="1288" max="1288" width="6.42578125" style="3" customWidth="1"/>
    <col min="1289" max="1289" width="6.28515625" style="3" customWidth="1"/>
    <col min="1290" max="1291" width="6.85546875" style="3" customWidth="1"/>
    <col min="1292" max="1292" width="6.42578125" style="3" customWidth="1"/>
    <col min="1293" max="1293" width="7.140625" style="3" customWidth="1"/>
    <col min="1294" max="1294" width="8.7109375" style="3" customWidth="1"/>
    <col min="1295" max="1295" width="7.85546875" style="3" customWidth="1"/>
    <col min="1296" max="1296" width="8.7109375" style="3" customWidth="1"/>
    <col min="1297" max="1297" width="8.140625" style="3" bestFit="1" customWidth="1"/>
    <col min="1298" max="1537" width="9.140625" style="3"/>
    <col min="1538" max="1538" width="9.85546875" style="3" customWidth="1"/>
    <col min="1539" max="1539" width="9.7109375" style="3" customWidth="1"/>
    <col min="1540" max="1541" width="8.42578125" style="3" customWidth="1"/>
    <col min="1542" max="1542" width="7.7109375" style="3" customWidth="1"/>
    <col min="1543" max="1543" width="7.42578125" style="3" customWidth="1"/>
    <col min="1544" max="1544" width="6.42578125" style="3" customWidth="1"/>
    <col min="1545" max="1545" width="6.28515625" style="3" customWidth="1"/>
    <col min="1546" max="1547" width="6.85546875" style="3" customWidth="1"/>
    <col min="1548" max="1548" width="6.42578125" style="3" customWidth="1"/>
    <col min="1549" max="1549" width="7.140625" style="3" customWidth="1"/>
    <col min="1550" max="1550" width="8.7109375" style="3" customWidth="1"/>
    <col min="1551" max="1551" width="7.85546875" style="3" customWidth="1"/>
    <col min="1552" max="1552" width="8.7109375" style="3" customWidth="1"/>
    <col min="1553" max="1553" width="8.140625" style="3" bestFit="1" customWidth="1"/>
    <col min="1554" max="1793" width="9.140625" style="3"/>
    <col min="1794" max="1794" width="9.85546875" style="3" customWidth="1"/>
    <col min="1795" max="1795" width="9.7109375" style="3" customWidth="1"/>
    <col min="1796" max="1797" width="8.42578125" style="3" customWidth="1"/>
    <col min="1798" max="1798" width="7.7109375" style="3" customWidth="1"/>
    <col min="1799" max="1799" width="7.42578125" style="3" customWidth="1"/>
    <col min="1800" max="1800" width="6.42578125" style="3" customWidth="1"/>
    <col min="1801" max="1801" width="6.28515625" style="3" customWidth="1"/>
    <col min="1802" max="1803" width="6.85546875" style="3" customWidth="1"/>
    <col min="1804" max="1804" width="6.42578125" style="3" customWidth="1"/>
    <col min="1805" max="1805" width="7.140625" style="3" customWidth="1"/>
    <col min="1806" max="1806" width="8.7109375" style="3" customWidth="1"/>
    <col min="1807" max="1807" width="7.85546875" style="3" customWidth="1"/>
    <col min="1808" max="1808" width="8.7109375" style="3" customWidth="1"/>
    <col min="1809" max="1809" width="8.140625" style="3" bestFit="1" customWidth="1"/>
    <col min="1810" max="2049" width="9.140625" style="3"/>
    <col min="2050" max="2050" width="9.85546875" style="3" customWidth="1"/>
    <col min="2051" max="2051" width="9.7109375" style="3" customWidth="1"/>
    <col min="2052" max="2053" width="8.42578125" style="3" customWidth="1"/>
    <col min="2054" max="2054" width="7.7109375" style="3" customWidth="1"/>
    <col min="2055" max="2055" width="7.42578125" style="3" customWidth="1"/>
    <col min="2056" max="2056" width="6.42578125" style="3" customWidth="1"/>
    <col min="2057" max="2057" width="6.28515625" style="3" customWidth="1"/>
    <col min="2058" max="2059" width="6.85546875" style="3" customWidth="1"/>
    <col min="2060" max="2060" width="6.42578125" style="3" customWidth="1"/>
    <col min="2061" max="2061" width="7.140625" style="3" customWidth="1"/>
    <col min="2062" max="2062" width="8.7109375" style="3" customWidth="1"/>
    <col min="2063" max="2063" width="7.85546875" style="3" customWidth="1"/>
    <col min="2064" max="2064" width="8.7109375" style="3" customWidth="1"/>
    <col min="2065" max="2065" width="8.140625" style="3" bestFit="1" customWidth="1"/>
    <col min="2066" max="2305" width="9.140625" style="3"/>
    <col min="2306" max="2306" width="9.85546875" style="3" customWidth="1"/>
    <col min="2307" max="2307" width="9.7109375" style="3" customWidth="1"/>
    <col min="2308" max="2309" width="8.42578125" style="3" customWidth="1"/>
    <col min="2310" max="2310" width="7.7109375" style="3" customWidth="1"/>
    <col min="2311" max="2311" width="7.42578125" style="3" customWidth="1"/>
    <col min="2312" max="2312" width="6.42578125" style="3" customWidth="1"/>
    <col min="2313" max="2313" width="6.28515625" style="3" customWidth="1"/>
    <col min="2314" max="2315" width="6.85546875" style="3" customWidth="1"/>
    <col min="2316" max="2316" width="6.42578125" style="3" customWidth="1"/>
    <col min="2317" max="2317" width="7.140625" style="3" customWidth="1"/>
    <col min="2318" max="2318" width="8.7109375" style="3" customWidth="1"/>
    <col min="2319" max="2319" width="7.85546875" style="3" customWidth="1"/>
    <col min="2320" max="2320" width="8.7109375" style="3" customWidth="1"/>
    <col min="2321" max="2321" width="8.140625" style="3" bestFit="1" customWidth="1"/>
    <col min="2322" max="2561" width="9.140625" style="3"/>
    <col min="2562" max="2562" width="9.85546875" style="3" customWidth="1"/>
    <col min="2563" max="2563" width="9.7109375" style="3" customWidth="1"/>
    <col min="2564" max="2565" width="8.42578125" style="3" customWidth="1"/>
    <col min="2566" max="2566" width="7.7109375" style="3" customWidth="1"/>
    <col min="2567" max="2567" width="7.42578125" style="3" customWidth="1"/>
    <col min="2568" max="2568" width="6.42578125" style="3" customWidth="1"/>
    <col min="2569" max="2569" width="6.28515625" style="3" customWidth="1"/>
    <col min="2570" max="2571" width="6.85546875" style="3" customWidth="1"/>
    <col min="2572" max="2572" width="6.42578125" style="3" customWidth="1"/>
    <col min="2573" max="2573" width="7.140625" style="3" customWidth="1"/>
    <col min="2574" max="2574" width="8.7109375" style="3" customWidth="1"/>
    <col min="2575" max="2575" width="7.85546875" style="3" customWidth="1"/>
    <col min="2576" max="2576" width="8.7109375" style="3" customWidth="1"/>
    <col min="2577" max="2577" width="8.140625" style="3" bestFit="1" customWidth="1"/>
    <col min="2578" max="2817" width="9.140625" style="3"/>
    <col min="2818" max="2818" width="9.85546875" style="3" customWidth="1"/>
    <col min="2819" max="2819" width="9.7109375" style="3" customWidth="1"/>
    <col min="2820" max="2821" width="8.42578125" style="3" customWidth="1"/>
    <col min="2822" max="2822" width="7.7109375" style="3" customWidth="1"/>
    <col min="2823" max="2823" width="7.42578125" style="3" customWidth="1"/>
    <col min="2824" max="2824" width="6.42578125" style="3" customWidth="1"/>
    <col min="2825" max="2825" width="6.28515625" style="3" customWidth="1"/>
    <col min="2826" max="2827" width="6.85546875" style="3" customWidth="1"/>
    <col min="2828" max="2828" width="6.42578125" style="3" customWidth="1"/>
    <col min="2829" max="2829" width="7.140625" style="3" customWidth="1"/>
    <col min="2830" max="2830" width="8.7109375" style="3" customWidth="1"/>
    <col min="2831" max="2831" width="7.85546875" style="3" customWidth="1"/>
    <col min="2832" max="2832" width="8.7109375" style="3" customWidth="1"/>
    <col min="2833" max="2833" width="8.140625" style="3" bestFit="1" customWidth="1"/>
    <col min="2834" max="3073" width="9.140625" style="3"/>
    <col min="3074" max="3074" width="9.85546875" style="3" customWidth="1"/>
    <col min="3075" max="3075" width="9.7109375" style="3" customWidth="1"/>
    <col min="3076" max="3077" width="8.42578125" style="3" customWidth="1"/>
    <col min="3078" max="3078" width="7.7109375" style="3" customWidth="1"/>
    <col min="3079" max="3079" width="7.42578125" style="3" customWidth="1"/>
    <col min="3080" max="3080" width="6.42578125" style="3" customWidth="1"/>
    <col min="3081" max="3081" width="6.28515625" style="3" customWidth="1"/>
    <col min="3082" max="3083" width="6.85546875" style="3" customWidth="1"/>
    <col min="3084" max="3084" width="6.42578125" style="3" customWidth="1"/>
    <col min="3085" max="3085" width="7.140625" style="3" customWidth="1"/>
    <col min="3086" max="3086" width="8.7109375" style="3" customWidth="1"/>
    <col min="3087" max="3087" width="7.85546875" style="3" customWidth="1"/>
    <col min="3088" max="3088" width="8.7109375" style="3" customWidth="1"/>
    <col min="3089" max="3089" width="8.140625" style="3" bestFit="1" customWidth="1"/>
    <col min="3090" max="3329" width="9.140625" style="3"/>
    <col min="3330" max="3330" width="9.85546875" style="3" customWidth="1"/>
    <col min="3331" max="3331" width="9.7109375" style="3" customWidth="1"/>
    <col min="3332" max="3333" width="8.42578125" style="3" customWidth="1"/>
    <col min="3334" max="3334" width="7.7109375" style="3" customWidth="1"/>
    <col min="3335" max="3335" width="7.42578125" style="3" customWidth="1"/>
    <col min="3336" max="3336" width="6.42578125" style="3" customWidth="1"/>
    <col min="3337" max="3337" width="6.28515625" style="3" customWidth="1"/>
    <col min="3338" max="3339" width="6.85546875" style="3" customWidth="1"/>
    <col min="3340" max="3340" width="6.42578125" style="3" customWidth="1"/>
    <col min="3341" max="3341" width="7.140625" style="3" customWidth="1"/>
    <col min="3342" max="3342" width="8.7109375" style="3" customWidth="1"/>
    <col min="3343" max="3343" width="7.85546875" style="3" customWidth="1"/>
    <col min="3344" max="3344" width="8.7109375" style="3" customWidth="1"/>
    <col min="3345" max="3345" width="8.140625" style="3" bestFit="1" customWidth="1"/>
    <col min="3346" max="3585" width="9.140625" style="3"/>
    <col min="3586" max="3586" width="9.85546875" style="3" customWidth="1"/>
    <col min="3587" max="3587" width="9.7109375" style="3" customWidth="1"/>
    <col min="3588" max="3589" width="8.42578125" style="3" customWidth="1"/>
    <col min="3590" max="3590" width="7.7109375" style="3" customWidth="1"/>
    <col min="3591" max="3591" width="7.42578125" style="3" customWidth="1"/>
    <col min="3592" max="3592" width="6.42578125" style="3" customWidth="1"/>
    <col min="3593" max="3593" width="6.28515625" style="3" customWidth="1"/>
    <col min="3594" max="3595" width="6.85546875" style="3" customWidth="1"/>
    <col min="3596" max="3596" width="6.42578125" style="3" customWidth="1"/>
    <col min="3597" max="3597" width="7.140625" style="3" customWidth="1"/>
    <col min="3598" max="3598" width="8.7109375" style="3" customWidth="1"/>
    <col min="3599" max="3599" width="7.85546875" style="3" customWidth="1"/>
    <col min="3600" max="3600" width="8.7109375" style="3" customWidth="1"/>
    <col min="3601" max="3601" width="8.140625" style="3" bestFit="1" customWidth="1"/>
    <col min="3602" max="3841" width="9.140625" style="3"/>
    <col min="3842" max="3842" width="9.85546875" style="3" customWidth="1"/>
    <col min="3843" max="3843" width="9.7109375" style="3" customWidth="1"/>
    <col min="3844" max="3845" width="8.42578125" style="3" customWidth="1"/>
    <col min="3846" max="3846" width="7.7109375" style="3" customWidth="1"/>
    <col min="3847" max="3847" width="7.42578125" style="3" customWidth="1"/>
    <col min="3848" max="3848" width="6.42578125" style="3" customWidth="1"/>
    <col min="3849" max="3849" width="6.28515625" style="3" customWidth="1"/>
    <col min="3850" max="3851" width="6.85546875" style="3" customWidth="1"/>
    <col min="3852" max="3852" width="6.42578125" style="3" customWidth="1"/>
    <col min="3853" max="3853" width="7.140625" style="3" customWidth="1"/>
    <col min="3854" max="3854" width="8.7109375" style="3" customWidth="1"/>
    <col min="3855" max="3855" width="7.85546875" style="3" customWidth="1"/>
    <col min="3856" max="3856" width="8.7109375" style="3" customWidth="1"/>
    <col min="3857" max="3857" width="8.140625" style="3" bestFit="1" customWidth="1"/>
    <col min="3858" max="4097" width="9.140625" style="3"/>
    <col min="4098" max="4098" width="9.85546875" style="3" customWidth="1"/>
    <col min="4099" max="4099" width="9.7109375" style="3" customWidth="1"/>
    <col min="4100" max="4101" width="8.42578125" style="3" customWidth="1"/>
    <col min="4102" max="4102" width="7.7109375" style="3" customWidth="1"/>
    <col min="4103" max="4103" width="7.42578125" style="3" customWidth="1"/>
    <col min="4104" max="4104" width="6.42578125" style="3" customWidth="1"/>
    <col min="4105" max="4105" width="6.28515625" style="3" customWidth="1"/>
    <col min="4106" max="4107" width="6.85546875" style="3" customWidth="1"/>
    <col min="4108" max="4108" width="6.42578125" style="3" customWidth="1"/>
    <col min="4109" max="4109" width="7.140625" style="3" customWidth="1"/>
    <col min="4110" max="4110" width="8.7109375" style="3" customWidth="1"/>
    <col min="4111" max="4111" width="7.85546875" style="3" customWidth="1"/>
    <col min="4112" max="4112" width="8.7109375" style="3" customWidth="1"/>
    <col min="4113" max="4113" width="8.140625" style="3" bestFit="1" customWidth="1"/>
    <col min="4114" max="4353" width="9.140625" style="3"/>
    <col min="4354" max="4354" width="9.85546875" style="3" customWidth="1"/>
    <col min="4355" max="4355" width="9.7109375" style="3" customWidth="1"/>
    <col min="4356" max="4357" width="8.42578125" style="3" customWidth="1"/>
    <col min="4358" max="4358" width="7.7109375" style="3" customWidth="1"/>
    <col min="4359" max="4359" width="7.42578125" style="3" customWidth="1"/>
    <col min="4360" max="4360" width="6.42578125" style="3" customWidth="1"/>
    <col min="4361" max="4361" width="6.28515625" style="3" customWidth="1"/>
    <col min="4362" max="4363" width="6.85546875" style="3" customWidth="1"/>
    <col min="4364" max="4364" width="6.42578125" style="3" customWidth="1"/>
    <col min="4365" max="4365" width="7.140625" style="3" customWidth="1"/>
    <col min="4366" max="4366" width="8.7109375" style="3" customWidth="1"/>
    <col min="4367" max="4367" width="7.85546875" style="3" customWidth="1"/>
    <col min="4368" max="4368" width="8.7109375" style="3" customWidth="1"/>
    <col min="4369" max="4369" width="8.140625" style="3" bestFit="1" customWidth="1"/>
    <col min="4370" max="4609" width="9.140625" style="3"/>
    <col min="4610" max="4610" width="9.85546875" style="3" customWidth="1"/>
    <col min="4611" max="4611" width="9.7109375" style="3" customWidth="1"/>
    <col min="4612" max="4613" width="8.42578125" style="3" customWidth="1"/>
    <col min="4614" max="4614" width="7.7109375" style="3" customWidth="1"/>
    <col min="4615" max="4615" width="7.42578125" style="3" customWidth="1"/>
    <col min="4616" max="4616" width="6.42578125" style="3" customWidth="1"/>
    <col min="4617" max="4617" width="6.28515625" style="3" customWidth="1"/>
    <col min="4618" max="4619" width="6.85546875" style="3" customWidth="1"/>
    <col min="4620" max="4620" width="6.42578125" style="3" customWidth="1"/>
    <col min="4621" max="4621" width="7.140625" style="3" customWidth="1"/>
    <col min="4622" max="4622" width="8.7109375" style="3" customWidth="1"/>
    <col min="4623" max="4623" width="7.85546875" style="3" customWidth="1"/>
    <col min="4624" max="4624" width="8.7109375" style="3" customWidth="1"/>
    <col min="4625" max="4625" width="8.140625" style="3" bestFit="1" customWidth="1"/>
    <col min="4626" max="4865" width="9.140625" style="3"/>
    <col min="4866" max="4866" width="9.85546875" style="3" customWidth="1"/>
    <col min="4867" max="4867" width="9.7109375" style="3" customWidth="1"/>
    <col min="4868" max="4869" width="8.42578125" style="3" customWidth="1"/>
    <col min="4870" max="4870" width="7.7109375" style="3" customWidth="1"/>
    <col min="4871" max="4871" width="7.42578125" style="3" customWidth="1"/>
    <col min="4872" max="4872" width="6.42578125" style="3" customWidth="1"/>
    <col min="4873" max="4873" width="6.28515625" style="3" customWidth="1"/>
    <col min="4874" max="4875" width="6.85546875" style="3" customWidth="1"/>
    <col min="4876" max="4876" width="6.42578125" style="3" customWidth="1"/>
    <col min="4877" max="4877" width="7.140625" style="3" customWidth="1"/>
    <col min="4878" max="4878" width="8.7109375" style="3" customWidth="1"/>
    <col min="4879" max="4879" width="7.85546875" style="3" customWidth="1"/>
    <col min="4880" max="4880" width="8.7109375" style="3" customWidth="1"/>
    <col min="4881" max="4881" width="8.140625" style="3" bestFit="1" customWidth="1"/>
    <col min="4882" max="5121" width="9.140625" style="3"/>
    <col min="5122" max="5122" width="9.85546875" style="3" customWidth="1"/>
    <col min="5123" max="5123" width="9.7109375" style="3" customWidth="1"/>
    <col min="5124" max="5125" width="8.42578125" style="3" customWidth="1"/>
    <col min="5126" max="5126" width="7.7109375" style="3" customWidth="1"/>
    <col min="5127" max="5127" width="7.42578125" style="3" customWidth="1"/>
    <col min="5128" max="5128" width="6.42578125" style="3" customWidth="1"/>
    <col min="5129" max="5129" width="6.28515625" style="3" customWidth="1"/>
    <col min="5130" max="5131" width="6.85546875" style="3" customWidth="1"/>
    <col min="5132" max="5132" width="6.42578125" style="3" customWidth="1"/>
    <col min="5133" max="5133" width="7.140625" style="3" customWidth="1"/>
    <col min="5134" max="5134" width="8.7109375" style="3" customWidth="1"/>
    <col min="5135" max="5135" width="7.85546875" style="3" customWidth="1"/>
    <col min="5136" max="5136" width="8.7109375" style="3" customWidth="1"/>
    <col min="5137" max="5137" width="8.140625" style="3" bestFit="1" customWidth="1"/>
    <col min="5138" max="5377" width="9.140625" style="3"/>
    <col min="5378" max="5378" width="9.85546875" style="3" customWidth="1"/>
    <col min="5379" max="5379" width="9.7109375" style="3" customWidth="1"/>
    <col min="5380" max="5381" width="8.42578125" style="3" customWidth="1"/>
    <col min="5382" max="5382" width="7.7109375" style="3" customWidth="1"/>
    <col min="5383" max="5383" width="7.42578125" style="3" customWidth="1"/>
    <col min="5384" max="5384" width="6.42578125" style="3" customWidth="1"/>
    <col min="5385" max="5385" width="6.28515625" style="3" customWidth="1"/>
    <col min="5386" max="5387" width="6.85546875" style="3" customWidth="1"/>
    <col min="5388" max="5388" width="6.42578125" style="3" customWidth="1"/>
    <col min="5389" max="5389" width="7.140625" style="3" customWidth="1"/>
    <col min="5390" max="5390" width="8.7109375" style="3" customWidth="1"/>
    <col min="5391" max="5391" width="7.85546875" style="3" customWidth="1"/>
    <col min="5392" max="5392" width="8.7109375" style="3" customWidth="1"/>
    <col min="5393" max="5393" width="8.140625" style="3" bestFit="1" customWidth="1"/>
    <col min="5394" max="5633" width="9.140625" style="3"/>
    <col min="5634" max="5634" width="9.85546875" style="3" customWidth="1"/>
    <col min="5635" max="5635" width="9.7109375" style="3" customWidth="1"/>
    <col min="5636" max="5637" width="8.42578125" style="3" customWidth="1"/>
    <col min="5638" max="5638" width="7.7109375" style="3" customWidth="1"/>
    <col min="5639" max="5639" width="7.42578125" style="3" customWidth="1"/>
    <col min="5640" max="5640" width="6.42578125" style="3" customWidth="1"/>
    <col min="5641" max="5641" width="6.28515625" style="3" customWidth="1"/>
    <col min="5642" max="5643" width="6.85546875" style="3" customWidth="1"/>
    <col min="5644" max="5644" width="6.42578125" style="3" customWidth="1"/>
    <col min="5645" max="5645" width="7.140625" style="3" customWidth="1"/>
    <col min="5646" max="5646" width="8.7109375" style="3" customWidth="1"/>
    <col min="5647" max="5647" width="7.85546875" style="3" customWidth="1"/>
    <col min="5648" max="5648" width="8.7109375" style="3" customWidth="1"/>
    <col min="5649" max="5649" width="8.140625" style="3" bestFit="1" customWidth="1"/>
    <col min="5650" max="5889" width="9.140625" style="3"/>
    <col min="5890" max="5890" width="9.85546875" style="3" customWidth="1"/>
    <col min="5891" max="5891" width="9.7109375" style="3" customWidth="1"/>
    <col min="5892" max="5893" width="8.42578125" style="3" customWidth="1"/>
    <col min="5894" max="5894" width="7.7109375" style="3" customWidth="1"/>
    <col min="5895" max="5895" width="7.42578125" style="3" customWidth="1"/>
    <col min="5896" max="5896" width="6.42578125" style="3" customWidth="1"/>
    <col min="5897" max="5897" width="6.28515625" style="3" customWidth="1"/>
    <col min="5898" max="5899" width="6.85546875" style="3" customWidth="1"/>
    <col min="5900" max="5900" width="6.42578125" style="3" customWidth="1"/>
    <col min="5901" max="5901" width="7.140625" style="3" customWidth="1"/>
    <col min="5902" max="5902" width="8.7109375" style="3" customWidth="1"/>
    <col min="5903" max="5903" width="7.85546875" style="3" customWidth="1"/>
    <col min="5904" max="5904" width="8.7109375" style="3" customWidth="1"/>
    <col min="5905" max="5905" width="8.140625" style="3" bestFit="1" customWidth="1"/>
    <col min="5906" max="6145" width="9.140625" style="3"/>
    <col min="6146" max="6146" width="9.85546875" style="3" customWidth="1"/>
    <col min="6147" max="6147" width="9.7109375" style="3" customWidth="1"/>
    <col min="6148" max="6149" width="8.42578125" style="3" customWidth="1"/>
    <col min="6150" max="6150" width="7.7109375" style="3" customWidth="1"/>
    <col min="6151" max="6151" width="7.42578125" style="3" customWidth="1"/>
    <col min="6152" max="6152" width="6.42578125" style="3" customWidth="1"/>
    <col min="6153" max="6153" width="6.28515625" style="3" customWidth="1"/>
    <col min="6154" max="6155" width="6.85546875" style="3" customWidth="1"/>
    <col min="6156" max="6156" width="6.42578125" style="3" customWidth="1"/>
    <col min="6157" max="6157" width="7.140625" style="3" customWidth="1"/>
    <col min="6158" max="6158" width="8.7109375" style="3" customWidth="1"/>
    <col min="6159" max="6159" width="7.85546875" style="3" customWidth="1"/>
    <col min="6160" max="6160" width="8.7109375" style="3" customWidth="1"/>
    <col min="6161" max="6161" width="8.140625" style="3" bestFit="1" customWidth="1"/>
    <col min="6162" max="6401" width="9.140625" style="3"/>
    <col min="6402" max="6402" width="9.85546875" style="3" customWidth="1"/>
    <col min="6403" max="6403" width="9.7109375" style="3" customWidth="1"/>
    <col min="6404" max="6405" width="8.42578125" style="3" customWidth="1"/>
    <col min="6406" max="6406" width="7.7109375" style="3" customWidth="1"/>
    <col min="6407" max="6407" width="7.42578125" style="3" customWidth="1"/>
    <col min="6408" max="6408" width="6.42578125" style="3" customWidth="1"/>
    <col min="6409" max="6409" width="6.28515625" style="3" customWidth="1"/>
    <col min="6410" max="6411" width="6.85546875" style="3" customWidth="1"/>
    <col min="6412" max="6412" width="6.42578125" style="3" customWidth="1"/>
    <col min="6413" max="6413" width="7.140625" style="3" customWidth="1"/>
    <col min="6414" max="6414" width="8.7109375" style="3" customWidth="1"/>
    <col min="6415" max="6415" width="7.85546875" style="3" customWidth="1"/>
    <col min="6416" max="6416" width="8.7109375" style="3" customWidth="1"/>
    <col min="6417" max="6417" width="8.140625" style="3" bestFit="1" customWidth="1"/>
    <col min="6418" max="6657" width="9.140625" style="3"/>
    <col min="6658" max="6658" width="9.85546875" style="3" customWidth="1"/>
    <col min="6659" max="6659" width="9.7109375" style="3" customWidth="1"/>
    <col min="6660" max="6661" width="8.42578125" style="3" customWidth="1"/>
    <col min="6662" max="6662" width="7.7109375" style="3" customWidth="1"/>
    <col min="6663" max="6663" width="7.42578125" style="3" customWidth="1"/>
    <col min="6664" max="6664" width="6.42578125" style="3" customWidth="1"/>
    <col min="6665" max="6665" width="6.28515625" style="3" customWidth="1"/>
    <col min="6666" max="6667" width="6.85546875" style="3" customWidth="1"/>
    <col min="6668" max="6668" width="6.42578125" style="3" customWidth="1"/>
    <col min="6669" max="6669" width="7.140625" style="3" customWidth="1"/>
    <col min="6670" max="6670" width="8.7109375" style="3" customWidth="1"/>
    <col min="6671" max="6671" width="7.85546875" style="3" customWidth="1"/>
    <col min="6672" max="6672" width="8.7109375" style="3" customWidth="1"/>
    <col min="6673" max="6673" width="8.140625" style="3" bestFit="1" customWidth="1"/>
    <col min="6674" max="6913" width="9.140625" style="3"/>
    <col min="6914" max="6914" width="9.85546875" style="3" customWidth="1"/>
    <col min="6915" max="6915" width="9.7109375" style="3" customWidth="1"/>
    <col min="6916" max="6917" width="8.42578125" style="3" customWidth="1"/>
    <col min="6918" max="6918" width="7.7109375" style="3" customWidth="1"/>
    <col min="6919" max="6919" width="7.42578125" style="3" customWidth="1"/>
    <col min="6920" max="6920" width="6.42578125" style="3" customWidth="1"/>
    <col min="6921" max="6921" width="6.28515625" style="3" customWidth="1"/>
    <col min="6922" max="6923" width="6.85546875" style="3" customWidth="1"/>
    <col min="6924" max="6924" width="6.42578125" style="3" customWidth="1"/>
    <col min="6925" max="6925" width="7.140625" style="3" customWidth="1"/>
    <col min="6926" max="6926" width="8.7109375" style="3" customWidth="1"/>
    <col min="6927" max="6927" width="7.85546875" style="3" customWidth="1"/>
    <col min="6928" max="6928" width="8.7109375" style="3" customWidth="1"/>
    <col min="6929" max="6929" width="8.140625" style="3" bestFit="1" customWidth="1"/>
    <col min="6930" max="7169" width="9.140625" style="3"/>
    <col min="7170" max="7170" width="9.85546875" style="3" customWidth="1"/>
    <col min="7171" max="7171" width="9.7109375" style="3" customWidth="1"/>
    <col min="7172" max="7173" width="8.42578125" style="3" customWidth="1"/>
    <col min="7174" max="7174" width="7.7109375" style="3" customWidth="1"/>
    <col min="7175" max="7175" width="7.42578125" style="3" customWidth="1"/>
    <col min="7176" max="7176" width="6.42578125" style="3" customWidth="1"/>
    <col min="7177" max="7177" width="6.28515625" style="3" customWidth="1"/>
    <col min="7178" max="7179" width="6.85546875" style="3" customWidth="1"/>
    <col min="7180" max="7180" width="6.42578125" style="3" customWidth="1"/>
    <col min="7181" max="7181" width="7.140625" style="3" customWidth="1"/>
    <col min="7182" max="7182" width="8.7109375" style="3" customWidth="1"/>
    <col min="7183" max="7183" width="7.85546875" style="3" customWidth="1"/>
    <col min="7184" max="7184" width="8.7109375" style="3" customWidth="1"/>
    <col min="7185" max="7185" width="8.140625" style="3" bestFit="1" customWidth="1"/>
    <col min="7186" max="7425" width="9.140625" style="3"/>
    <col min="7426" max="7426" width="9.85546875" style="3" customWidth="1"/>
    <col min="7427" max="7427" width="9.7109375" style="3" customWidth="1"/>
    <col min="7428" max="7429" width="8.42578125" style="3" customWidth="1"/>
    <col min="7430" max="7430" width="7.7109375" style="3" customWidth="1"/>
    <col min="7431" max="7431" width="7.42578125" style="3" customWidth="1"/>
    <col min="7432" max="7432" width="6.42578125" style="3" customWidth="1"/>
    <col min="7433" max="7433" width="6.28515625" style="3" customWidth="1"/>
    <col min="7434" max="7435" width="6.85546875" style="3" customWidth="1"/>
    <col min="7436" max="7436" width="6.42578125" style="3" customWidth="1"/>
    <col min="7437" max="7437" width="7.140625" style="3" customWidth="1"/>
    <col min="7438" max="7438" width="8.7109375" style="3" customWidth="1"/>
    <col min="7439" max="7439" width="7.85546875" style="3" customWidth="1"/>
    <col min="7440" max="7440" width="8.7109375" style="3" customWidth="1"/>
    <col min="7441" max="7441" width="8.140625" style="3" bestFit="1" customWidth="1"/>
    <col min="7442" max="7681" width="9.140625" style="3"/>
    <col min="7682" max="7682" width="9.85546875" style="3" customWidth="1"/>
    <col min="7683" max="7683" width="9.7109375" style="3" customWidth="1"/>
    <col min="7684" max="7685" width="8.42578125" style="3" customWidth="1"/>
    <col min="7686" max="7686" width="7.7109375" style="3" customWidth="1"/>
    <col min="7687" max="7687" width="7.42578125" style="3" customWidth="1"/>
    <col min="7688" max="7688" width="6.42578125" style="3" customWidth="1"/>
    <col min="7689" max="7689" width="6.28515625" style="3" customWidth="1"/>
    <col min="7690" max="7691" width="6.85546875" style="3" customWidth="1"/>
    <col min="7692" max="7692" width="6.42578125" style="3" customWidth="1"/>
    <col min="7693" max="7693" width="7.140625" style="3" customWidth="1"/>
    <col min="7694" max="7694" width="8.7109375" style="3" customWidth="1"/>
    <col min="7695" max="7695" width="7.85546875" style="3" customWidth="1"/>
    <col min="7696" max="7696" width="8.7109375" style="3" customWidth="1"/>
    <col min="7697" max="7697" width="8.140625" style="3" bestFit="1" customWidth="1"/>
    <col min="7698" max="7937" width="9.140625" style="3"/>
    <col min="7938" max="7938" width="9.85546875" style="3" customWidth="1"/>
    <col min="7939" max="7939" width="9.7109375" style="3" customWidth="1"/>
    <col min="7940" max="7941" width="8.42578125" style="3" customWidth="1"/>
    <col min="7942" max="7942" width="7.7109375" style="3" customWidth="1"/>
    <col min="7943" max="7943" width="7.42578125" style="3" customWidth="1"/>
    <col min="7944" max="7944" width="6.42578125" style="3" customWidth="1"/>
    <col min="7945" max="7945" width="6.28515625" style="3" customWidth="1"/>
    <col min="7946" max="7947" width="6.85546875" style="3" customWidth="1"/>
    <col min="7948" max="7948" width="6.42578125" style="3" customWidth="1"/>
    <col min="7949" max="7949" width="7.140625" style="3" customWidth="1"/>
    <col min="7950" max="7950" width="8.7109375" style="3" customWidth="1"/>
    <col min="7951" max="7951" width="7.85546875" style="3" customWidth="1"/>
    <col min="7952" max="7952" width="8.7109375" style="3" customWidth="1"/>
    <col min="7953" max="7953" width="8.140625" style="3" bestFit="1" customWidth="1"/>
    <col min="7954" max="8193" width="9.140625" style="3"/>
    <col min="8194" max="8194" width="9.85546875" style="3" customWidth="1"/>
    <col min="8195" max="8195" width="9.7109375" style="3" customWidth="1"/>
    <col min="8196" max="8197" width="8.42578125" style="3" customWidth="1"/>
    <col min="8198" max="8198" width="7.7109375" style="3" customWidth="1"/>
    <col min="8199" max="8199" width="7.42578125" style="3" customWidth="1"/>
    <col min="8200" max="8200" width="6.42578125" style="3" customWidth="1"/>
    <col min="8201" max="8201" width="6.28515625" style="3" customWidth="1"/>
    <col min="8202" max="8203" width="6.85546875" style="3" customWidth="1"/>
    <col min="8204" max="8204" width="6.42578125" style="3" customWidth="1"/>
    <col min="8205" max="8205" width="7.140625" style="3" customWidth="1"/>
    <col min="8206" max="8206" width="8.7109375" style="3" customWidth="1"/>
    <col min="8207" max="8207" width="7.85546875" style="3" customWidth="1"/>
    <col min="8208" max="8208" width="8.7109375" style="3" customWidth="1"/>
    <col min="8209" max="8209" width="8.140625" style="3" bestFit="1" customWidth="1"/>
    <col min="8210" max="8449" width="9.140625" style="3"/>
    <col min="8450" max="8450" width="9.85546875" style="3" customWidth="1"/>
    <col min="8451" max="8451" width="9.7109375" style="3" customWidth="1"/>
    <col min="8452" max="8453" width="8.42578125" style="3" customWidth="1"/>
    <col min="8454" max="8454" width="7.7109375" style="3" customWidth="1"/>
    <col min="8455" max="8455" width="7.42578125" style="3" customWidth="1"/>
    <col min="8456" max="8456" width="6.42578125" style="3" customWidth="1"/>
    <col min="8457" max="8457" width="6.28515625" style="3" customWidth="1"/>
    <col min="8458" max="8459" width="6.85546875" style="3" customWidth="1"/>
    <col min="8460" max="8460" width="6.42578125" style="3" customWidth="1"/>
    <col min="8461" max="8461" width="7.140625" style="3" customWidth="1"/>
    <col min="8462" max="8462" width="8.7109375" style="3" customWidth="1"/>
    <col min="8463" max="8463" width="7.85546875" style="3" customWidth="1"/>
    <col min="8464" max="8464" width="8.7109375" style="3" customWidth="1"/>
    <col min="8465" max="8465" width="8.140625" style="3" bestFit="1" customWidth="1"/>
    <col min="8466" max="8705" width="9.140625" style="3"/>
    <col min="8706" max="8706" width="9.85546875" style="3" customWidth="1"/>
    <col min="8707" max="8707" width="9.7109375" style="3" customWidth="1"/>
    <col min="8708" max="8709" width="8.42578125" style="3" customWidth="1"/>
    <col min="8710" max="8710" width="7.7109375" style="3" customWidth="1"/>
    <col min="8711" max="8711" width="7.42578125" style="3" customWidth="1"/>
    <col min="8712" max="8712" width="6.42578125" style="3" customWidth="1"/>
    <col min="8713" max="8713" width="6.28515625" style="3" customWidth="1"/>
    <col min="8714" max="8715" width="6.85546875" style="3" customWidth="1"/>
    <col min="8716" max="8716" width="6.42578125" style="3" customWidth="1"/>
    <col min="8717" max="8717" width="7.140625" style="3" customWidth="1"/>
    <col min="8718" max="8718" width="8.7109375" style="3" customWidth="1"/>
    <col min="8719" max="8719" width="7.85546875" style="3" customWidth="1"/>
    <col min="8720" max="8720" width="8.7109375" style="3" customWidth="1"/>
    <col min="8721" max="8721" width="8.140625" style="3" bestFit="1" customWidth="1"/>
    <col min="8722" max="8961" width="9.140625" style="3"/>
    <col min="8962" max="8962" width="9.85546875" style="3" customWidth="1"/>
    <col min="8963" max="8963" width="9.7109375" style="3" customWidth="1"/>
    <col min="8964" max="8965" width="8.42578125" style="3" customWidth="1"/>
    <col min="8966" max="8966" width="7.7109375" style="3" customWidth="1"/>
    <col min="8967" max="8967" width="7.42578125" style="3" customWidth="1"/>
    <col min="8968" max="8968" width="6.42578125" style="3" customWidth="1"/>
    <col min="8969" max="8969" width="6.28515625" style="3" customWidth="1"/>
    <col min="8970" max="8971" width="6.85546875" style="3" customWidth="1"/>
    <col min="8972" max="8972" width="6.42578125" style="3" customWidth="1"/>
    <col min="8973" max="8973" width="7.140625" style="3" customWidth="1"/>
    <col min="8974" max="8974" width="8.7109375" style="3" customWidth="1"/>
    <col min="8975" max="8975" width="7.85546875" style="3" customWidth="1"/>
    <col min="8976" max="8976" width="8.7109375" style="3" customWidth="1"/>
    <col min="8977" max="8977" width="8.140625" style="3" bestFit="1" customWidth="1"/>
    <col min="8978" max="9217" width="9.140625" style="3"/>
    <col min="9218" max="9218" width="9.85546875" style="3" customWidth="1"/>
    <col min="9219" max="9219" width="9.7109375" style="3" customWidth="1"/>
    <col min="9220" max="9221" width="8.42578125" style="3" customWidth="1"/>
    <col min="9222" max="9222" width="7.7109375" style="3" customWidth="1"/>
    <col min="9223" max="9223" width="7.42578125" style="3" customWidth="1"/>
    <col min="9224" max="9224" width="6.42578125" style="3" customWidth="1"/>
    <col min="9225" max="9225" width="6.28515625" style="3" customWidth="1"/>
    <col min="9226" max="9227" width="6.85546875" style="3" customWidth="1"/>
    <col min="9228" max="9228" width="6.42578125" style="3" customWidth="1"/>
    <col min="9229" max="9229" width="7.140625" style="3" customWidth="1"/>
    <col min="9230" max="9230" width="8.7109375" style="3" customWidth="1"/>
    <col min="9231" max="9231" width="7.85546875" style="3" customWidth="1"/>
    <col min="9232" max="9232" width="8.7109375" style="3" customWidth="1"/>
    <col min="9233" max="9233" width="8.140625" style="3" bestFit="1" customWidth="1"/>
    <col min="9234" max="9473" width="9.140625" style="3"/>
    <col min="9474" max="9474" width="9.85546875" style="3" customWidth="1"/>
    <col min="9475" max="9475" width="9.7109375" style="3" customWidth="1"/>
    <col min="9476" max="9477" width="8.42578125" style="3" customWidth="1"/>
    <col min="9478" max="9478" width="7.7109375" style="3" customWidth="1"/>
    <col min="9479" max="9479" width="7.42578125" style="3" customWidth="1"/>
    <col min="9480" max="9480" width="6.42578125" style="3" customWidth="1"/>
    <col min="9481" max="9481" width="6.28515625" style="3" customWidth="1"/>
    <col min="9482" max="9483" width="6.85546875" style="3" customWidth="1"/>
    <col min="9484" max="9484" width="6.42578125" style="3" customWidth="1"/>
    <col min="9485" max="9485" width="7.140625" style="3" customWidth="1"/>
    <col min="9486" max="9486" width="8.7109375" style="3" customWidth="1"/>
    <col min="9487" max="9487" width="7.85546875" style="3" customWidth="1"/>
    <col min="9488" max="9488" width="8.7109375" style="3" customWidth="1"/>
    <col min="9489" max="9489" width="8.140625" style="3" bestFit="1" customWidth="1"/>
    <col min="9490" max="9729" width="9.140625" style="3"/>
    <col min="9730" max="9730" width="9.85546875" style="3" customWidth="1"/>
    <col min="9731" max="9731" width="9.7109375" style="3" customWidth="1"/>
    <col min="9732" max="9733" width="8.42578125" style="3" customWidth="1"/>
    <col min="9734" max="9734" width="7.7109375" style="3" customWidth="1"/>
    <col min="9735" max="9735" width="7.42578125" style="3" customWidth="1"/>
    <col min="9736" max="9736" width="6.42578125" style="3" customWidth="1"/>
    <col min="9737" max="9737" width="6.28515625" style="3" customWidth="1"/>
    <col min="9738" max="9739" width="6.85546875" style="3" customWidth="1"/>
    <col min="9740" max="9740" width="6.42578125" style="3" customWidth="1"/>
    <col min="9741" max="9741" width="7.140625" style="3" customWidth="1"/>
    <col min="9742" max="9742" width="8.7109375" style="3" customWidth="1"/>
    <col min="9743" max="9743" width="7.85546875" style="3" customWidth="1"/>
    <col min="9744" max="9744" width="8.7109375" style="3" customWidth="1"/>
    <col min="9745" max="9745" width="8.140625" style="3" bestFit="1" customWidth="1"/>
    <col min="9746" max="9985" width="9.140625" style="3"/>
    <col min="9986" max="9986" width="9.85546875" style="3" customWidth="1"/>
    <col min="9987" max="9987" width="9.7109375" style="3" customWidth="1"/>
    <col min="9988" max="9989" width="8.42578125" style="3" customWidth="1"/>
    <col min="9990" max="9990" width="7.7109375" style="3" customWidth="1"/>
    <col min="9991" max="9991" width="7.42578125" style="3" customWidth="1"/>
    <col min="9992" max="9992" width="6.42578125" style="3" customWidth="1"/>
    <col min="9993" max="9993" width="6.28515625" style="3" customWidth="1"/>
    <col min="9994" max="9995" width="6.85546875" style="3" customWidth="1"/>
    <col min="9996" max="9996" width="6.42578125" style="3" customWidth="1"/>
    <col min="9997" max="9997" width="7.140625" style="3" customWidth="1"/>
    <col min="9998" max="9998" width="8.7109375" style="3" customWidth="1"/>
    <col min="9999" max="9999" width="7.85546875" style="3" customWidth="1"/>
    <col min="10000" max="10000" width="8.7109375" style="3" customWidth="1"/>
    <col min="10001" max="10001" width="8.140625" style="3" bestFit="1" customWidth="1"/>
    <col min="10002" max="10241" width="9.140625" style="3"/>
    <col min="10242" max="10242" width="9.85546875" style="3" customWidth="1"/>
    <col min="10243" max="10243" width="9.7109375" style="3" customWidth="1"/>
    <col min="10244" max="10245" width="8.42578125" style="3" customWidth="1"/>
    <col min="10246" max="10246" width="7.7109375" style="3" customWidth="1"/>
    <col min="10247" max="10247" width="7.42578125" style="3" customWidth="1"/>
    <col min="10248" max="10248" width="6.42578125" style="3" customWidth="1"/>
    <col min="10249" max="10249" width="6.28515625" style="3" customWidth="1"/>
    <col min="10250" max="10251" width="6.85546875" style="3" customWidth="1"/>
    <col min="10252" max="10252" width="6.42578125" style="3" customWidth="1"/>
    <col min="10253" max="10253" width="7.140625" style="3" customWidth="1"/>
    <col min="10254" max="10254" width="8.7109375" style="3" customWidth="1"/>
    <col min="10255" max="10255" width="7.85546875" style="3" customWidth="1"/>
    <col min="10256" max="10256" width="8.7109375" style="3" customWidth="1"/>
    <col min="10257" max="10257" width="8.140625" style="3" bestFit="1" customWidth="1"/>
    <col min="10258" max="10497" width="9.140625" style="3"/>
    <col min="10498" max="10498" width="9.85546875" style="3" customWidth="1"/>
    <col min="10499" max="10499" width="9.7109375" style="3" customWidth="1"/>
    <col min="10500" max="10501" width="8.42578125" style="3" customWidth="1"/>
    <col min="10502" max="10502" width="7.7109375" style="3" customWidth="1"/>
    <col min="10503" max="10503" width="7.42578125" style="3" customWidth="1"/>
    <col min="10504" max="10504" width="6.42578125" style="3" customWidth="1"/>
    <col min="10505" max="10505" width="6.28515625" style="3" customWidth="1"/>
    <col min="10506" max="10507" width="6.85546875" style="3" customWidth="1"/>
    <col min="10508" max="10508" width="6.42578125" style="3" customWidth="1"/>
    <col min="10509" max="10509" width="7.140625" style="3" customWidth="1"/>
    <col min="10510" max="10510" width="8.7109375" style="3" customWidth="1"/>
    <col min="10511" max="10511" width="7.85546875" style="3" customWidth="1"/>
    <col min="10512" max="10512" width="8.7109375" style="3" customWidth="1"/>
    <col min="10513" max="10513" width="8.140625" style="3" bestFit="1" customWidth="1"/>
    <col min="10514" max="10753" width="9.140625" style="3"/>
    <col min="10754" max="10754" width="9.85546875" style="3" customWidth="1"/>
    <col min="10755" max="10755" width="9.7109375" style="3" customWidth="1"/>
    <col min="10756" max="10757" width="8.42578125" style="3" customWidth="1"/>
    <col min="10758" max="10758" width="7.7109375" style="3" customWidth="1"/>
    <col min="10759" max="10759" width="7.42578125" style="3" customWidth="1"/>
    <col min="10760" max="10760" width="6.42578125" style="3" customWidth="1"/>
    <col min="10761" max="10761" width="6.28515625" style="3" customWidth="1"/>
    <col min="10762" max="10763" width="6.85546875" style="3" customWidth="1"/>
    <col min="10764" max="10764" width="6.42578125" style="3" customWidth="1"/>
    <col min="10765" max="10765" width="7.140625" style="3" customWidth="1"/>
    <col min="10766" max="10766" width="8.7109375" style="3" customWidth="1"/>
    <col min="10767" max="10767" width="7.85546875" style="3" customWidth="1"/>
    <col min="10768" max="10768" width="8.7109375" style="3" customWidth="1"/>
    <col min="10769" max="10769" width="8.140625" style="3" bestFit="1" customWidth="1"/>
    <col min="10770" max="11009" width="9.140625" style="3"/>
    <col min="11010" max="11010" width="9.85546875" style="3" customWidth="1"/>
    <col min="11011" max="11011" width="9.7109375" style="3" customWidth="1"/>
    <col min="11012" max="11013" width="8.42578125" style="3" customWidth="1"/>
    <col min="11014" max="11014" width="7.7109375" style="3" customWidth="1"/>
    <col min="11015" max="11015" width="7.42578125" style="3" customWidth="1"/>
    <col min="11016" max="11016" width="6.42578125" style="3" customWidth="1"/>
    <col min="11017" max="11017" width="6.28515625" style="3" customWidth="1"/>
    <col min="11018" max="11019" width="6.85546875" style="3" customWidth="1"/>
    <col min="11020" max="11020" width="6.42578125" style="3" customWidth="1"/>
    <col min="11021" max="11021" width="7.140625" style="3" customWidth="1"/>
    <col min="11022" max="11022" width="8.7109375" style="3" customWidth="1"/>
    <col min="11023" max="11023" width="7.85546875" style="3" customWidth="1"/>
    <col min="11024" max="11024" width="8.7109375" style="3" customWidth="1"/>
    <col min="11025" max="11025" width="8.140625" style="3" bestFit="1" customWidth="1"/>
    <col min="11026" max="11265" width="9.140625" style="3"/>
    <col min="11266" max="11266" width="9.85546875" style="3" customWidth="1"/>
    <col min="11267" max="11267" width="9.7109375" style="3" customWidth="1"/>
    <col min="11268" max="11269" width="8.42578125" style="3" customWidth="1"/>
    <col min="11270" max="11270" width="7.7109375" style="3" customWidth="1"/>
    <col min="11271" max="11271" width="7.42578125" style="3" customWidth="1"/>
    <col min="11272" max="11272" width="6.42578125" style="3" customWidth="1"/>
    <col min="11273" max="11273" width="6.28515625" style="3" customWidth="1"/>
    <col min="11274" max="11275" width="6.85546875" style="3" customWidth="1"/>
    <col min="11276" max="11276" width="6.42578125" style="3" customWidth="1"/>
    <col min="11277" max="11277" width="7.140625" style="3" customWidth="1"/>
    <col min="11278" max="11278" width="8.7109375" style="3" customWidth="1"/>
    <col min="11279" max="11279" width="7.85546875" style="3" customWidth="1"/>
    <col min="11280" max="11280" width="8.7109375" style="3" customWidth="1"/>
    <col min="11281" max="11281" width="8.140625" style="3" bestFit="1" customWidth="1"/>
    <col min="11282" max="11521" width="9.140625" style="3"/>
    <col min="11522" max="11522" width="9.85546875" style="3" customWidth="1"/>
    <col min="11523" max="11523" width="9.7109375" style="3" customWidth="1"/>
    <col min="11524" max="11525" width="8.42578125" style="3" customWidth="1"/>
    <col min="11526" max="11526" width="7.7109375" style="3" customWidth="1"/>
    <col min="11527" max="11527" width="7.42578125" style="3" customWidth="1"/>
    <col min="11528" max="11528" width="6.42578125" style="3" customWidth="1"/>
    <col min="11529" max="11529" width="6.28515625" style="3" customWidth="1"/>
    <col min="11530" max="11531" width="6.85546875" style="3" customWidth="1"/>
    <col min="11532" max="11532" width="6.42578125" style="3" customWidth="1"/>
    <col min="11533" max="11533" width="7.140625" style="3" customWidth="1"/>
    <col min="11534" max="11534" width="8.7109375" style="3" customWidth="1"/>
    <col min="11535" max="11535" width="7.85546875" style="3" customWidth="1"/>
    <col min="11536" max="11536" width="8.7109375" style="3" customWidth="1"/>
    <col min="11537" max="11537" width="8.140625" style="3" bestFit="1" customWidth="1"/>
    <col min="11538" max="11777" width="9.140625" style="3"/>
    <col min="11778" max="11778" width="9.85546875" style="3" customWidth="1"/>
    <col min="11779" max="11779" width="9.7109375" style="3" customWidth="1"/>
    <col min="11780" max="11781" width="8.42578125" style="3" customWidth="1"/>
    <col min="11782" max="11782" width="7.7109375" style="3" customWidth="1"/>
    <col min="11783" max="11783" width="7.42578125" style="3" customWidth="1"/>
    <col min="11784" max="11784" width="6.42578125" style="3" customWidth="1"/>
    <col min="11785" max="11785" width="6.28515625" style="3" customWidth="1"/>
    <col min="11786" max="11787" width="6.85546875" style="3" customWidth="1"/>
    <col min="11788" max="11788" width="6.42578125" style="3" customWidth="1"/>
    <col min="11789" max="11789" width="7.140625" style="3" customWidth="1"/>
    <col min="11790" max="11790" width="8.7109375" style="3" customWidth="1"/>
    <col min="11791" max="11791" width="7.85546875" style="3" customWidth="1"/>
    <col min="11792" max="11792" width="8.7109375" style="3" customWidth="1"/>
    <col min="11793" max="11793" width="8.140625" style="3" bestFit="1" customWidth="1"/>
    <col min="11794" max="12033" width="9.140625" style="3"/>
    <col min="12034" max="12034" width="9.85546875" style="3" customWidth="1"/>
    <col min="12035" max="12035" width="9.7109375" style="3" customWidth="1"/>
    <col min="12036" max="12037" width="8.42578125" style="3" customWidth="1"/>
    <col min="12038" max="12038" width="7.7109375" style="3" customWidth="1"/>
    <col min="12039" max="12039" width="7.42578125" style="3" customWidth="1"/>
    <col min="12040" max="12040" width="6.42578125" style="3" customWidth="1"/>
    <col min="12041" max="12041" width="6.28515625" style="3" customWidth="1"/>
    <col min="12042" max="12043" width="6.85546875" style="3" customWidth="1"/>
    <col min="12044" max="12044" width="6.42578125" style="3" customWidth="1"/>
    <col min="12045" max="12045" width="7.140625" style="3" customWidth="1"/>
    <col min="12046" max="12046" width="8.7109375" style="3" customWidth="1"/>
    <col min="12047" max="12047" width="7.85546875" style="3" customWidth="1"/>
    <col min="12048" max="12048" width="8.7109375" style="3" customWidth="1"/>
    <col min="12049" max="12049" width="8.140625" style="3" bestFit="1" customWidth="1"/>
    <col min="12050" max="12289" width="9.140625" style="3"/>
    <col min="12290" max="12290" width="9.85546875" style="3" customWidth="1"/>
    <col min="12291" max="12291" width="9.7109375" style="3" customWidth="1"/>
    <col min="12292" max="12293" width="8.42578125" style="3" customWidth="1"/>
    <col min="12294" max="12294" width="7.7109375" style="3" customWidth="1"/>
    <col min="12295" max="12295" width="7.42578125" style="3" customWidth="1"/>
    <col min="12296" max="12296" width="6.42578125" style="3" customWidth="1"/>
    <col min="12297" max="12297" width="6.28515625" style="3" customWidth="1"/>
    <col min="12298" max="12299" width="6.85546875" style="3" customWidth="1"/>
    <col min="12300" max="12300" width="6.42578125" style="3" customWidth="1"/>
    <col min="12301" max="12301" width="7.140625" style="3" customWidth="1"/>
    <col min="12302" max="12302" width="8.7109375" style="3" customWidth="1"/>
    <col min="12303" max="12303" width="7.85546875" style="3" customWidth="1"/>
    <col min="12304" max="12304" width="8.7109375" style="3" customWidth="1"/>
    <col min="12305" max="12305" width="8.140625" style="3" bestFit="1" customWidth="1"/>
    <col min="12306" max="12545" width="9.140625" style="3"/>
    <col min="12546" max="12546" width="9.85546875" style="3" customWidth="1"/>
    <col min="12547" max="12547" width="9.7109375" style="3" customWidth="1"/>
    <col min="12548" max="12549" width="8.42578125" style="3" customWidth="1"/>
    <col min="12550" max="12550" width="7.7109375" style="3" customWidth="1"/>
    <col min="12551" max="12551" width="7.42578125" style="3" customWidth="1"/>
    <col min="12552" max="12552" width="6.42578125" style="3" customWidth="1"/>
    <col min="12553" max="12553" width="6.28515625" style="3" customWidth="1"/>
    <col min="12554" max="12555" width="6.85546875" style="3" customWidth="1"/>
    <col min="12556" max="12556" width="6.42578125" style="3" customWidth="1"/>
    <col min="12557" max="12557" width="7.140625" style="3" customWidth="1"/>
    <col min="12558" max="12558" width="8.7109375" style="3" customWidth="1"/>
    <col min="12559" max="12559" width="7.85546875" style="3" customWidth="1"/>
    <col min="12560" max="12560" width="8.7109375" style="3" customWidth="1"/>
    <col min="12561" max="12561" width="8.140625" style="3" bestFit="1" customWidth="1"/>
    <col min="12562" max="12801" width="9.140625" style="3"/>
    <col min="12802" max="12802" width="9.85546875" style="3" customWidth="1"/>
    <col min="12803" max="12803" width="9.7109375" style="3" customWidth="1"/>
    <col min="12804" max="12805" width="8.42578125" style="3" customWidth="1"/>
    <col min="12806" max="12806" width="7.7109375" style="3" customWidth="1"/>
    <col min="12807" max="12807" width="7.42578125" style="3" customWidth="1"/>
    <col min="12808" max="12808" width="6.42578125" style="3" customWidth="1"/>
    <col min="12809" max="12809" width="6.28515625" style="3" customWidth="1"/>
    <col min="12810" max="12811" width="6.85546875" style="3" customWidth="1"/>
    <col min="12812" max="12812" width="6.42578125" style="3" customWidth="1"/>
    <col min="12813" max="12813" width="7.140625" style="3" customWidth="1"/>
    <col min="12814" max="12814" width="8.7109375" style="3" customWidth="1"/>
    <col min="12815" max="12815" width="7.85546875" style="3" customWidth="1"/>
    <col min="12816" max="12816" width="8.7109375" style="3" customWidth="1"/>
    <col min="12817" max="12817" width="8.140625" style="3" bestFit="1" customWidth="1"/>
    <col min="12818" max="13057" width="9.140625" style="3"/>
    <col min="13058" max="13058" width="9.85546875" style="3" customWidth="1"/>
    <col min="13059" max="13059" width="9.7109375" style="3" customWidth="1"/>
    <col min="13060" max="13061" width="8.42578125" style="3" customWidth="1"/>
    <col min="13062" max="13062" width="7.7109375" style="3" customWidth="1"/>
    <col min="13063" max="13063" width="7.42578125" style="3" customWidth="1"/>
    <col min="13064" max="13064" width="6.42578125" style="3" customWidth="1"/>
    <col min="13065" max="13065" width="6.28515625" style="3" customWidth="1"/>
    <col min="13066" max="13067" width="6.85546875" style="3" customWidth="1"/>
    <col min="13068" max="13068" width="6.42578125" style="3" customWidth="1"/>
    <col min="13069" max="13069" width="7.140625" style="3" customWidth="1"/>
    <col min="13070" max="13070" width="8.7109375" style="3" customWidth="1"/>
    <col min="13071" max="13071" width="7.85546875" style="3" customWidth="1"/>
    <col min="13072" max="13072" width="8.7109375" style="3" customWidth="1"/>
    <col min="13073" max="13073" width="8.140625" style="3" bestFit="1" customWidth="1"/>
    <col min="13074" max="13313" width="9.140625" style="3"/>
    <col min="13314" max="13314" width="9.85546875" style="3" customWidth="1"/>
    <col min="13315" max="13315" width="9.7109375" style="3" customWidth="1"/>
    <col min="13316" max="13317" width="8.42578125" style="3" customWidth="1"/>
    <col min="13318" max="13318" width="7.7109375" style="3" customWidth="1"/>
    <col min="13319" max="13319" width="7.42578125" style="3" customWidth="1"/>
    <col min="13320" max="13320" width="6.42578125" style="3" customWidth="1"/>
    <col min="13321" max="13321" width="6.28515625" style="3" customWidth="1"/>
    <col min="13322" max="13323" width="6.85546875" style="3" customWidth="1"/>
    <col min="13324" max="13324" width="6.42578125" style="3" customWidth="1"/>
    <col min="13325" max="13325" width="7.140625" style="3" customWidth="1"/>
    <col min="13326" max="13326" width="8.7109375" style="3" customWidth="1"/>
    <col min="13327" max="13327" width="7.85546875" style="3" customWidth="1"/>
    <col min="13328" max="13328" width="8.7109375" style="3" customWidth="1"/>
    <col min="13329" max="13329" width="8.140625" style="3" bestFit="1" customWidth="1"/>
    <col min="13330" max="13569" width="9.140625" style="3"/>
    <col min="13570" max="13570" width="9.85546875" style="3" customWidth="1"/>
    <col min="13571" max="13571" width="9.7109375" style="3" customWidth="1"/>
    <col min="13572" max="13573" width="8.42578125" style="3" customWidth="1"/>
    <col min="13574" max="13574" width="7.7109375" style="3" customWidth="1"/>
    <col min="13575" max="13575" width="7.42578125" style="3" customWidth="1"/>
    <col min="13576" max="13576" width="6.42578125" style="3" customWidth="1"/>
    <col min="13577" max="13577" width="6.28515625" style="3" customWidth="1"/>
    <col min="13578" max="13579" width="6.85546875" style="3" customWidth="1"/>
    <col min="13580" max="13580" width="6.42578125" style="3" customWidth="1"/>
    <col min="13581" max="13581" width="7.140625" style="3" customWidth="1"/>
    <col min="13582" max="13582" width="8.7109375" style="3" customWidth="1"/>
    <col min="13583" max="13583" width="7.85546875" style="3" customWidth="1"/>
    <col min="13584" max="13584" width="8.7109375" style="3" customWidth="1"/>
    <col min="13585" max="13585" width="8.140625" style="3" bestFit="1" customWidth="1"/>
    <col min="13586" max="13825" width="9.140625" style="3"/>
    <col min="13826" max="13826" width="9.85546875" style="3" customWidth="1"/>
    <col min="13827" max="13827" width="9.7109375" style="3" customWidth="1"/>
    <col min="13828" max="13829" width="8.42578125" style="3" customWidth="1"/>
    <col min="13830" max="13830" width="7.7109375" style="3" customWidth="1"/>
    <col min="13831" max="13831" width="7.42578125" style="3" customWidth="1"/>
    <col min="13832" max="13832" width="6.42578125" style="3" customWidth="1"/>
    <col min="13833" max="13833" width="6.28515625" style="3" customWidth="1"/>
    <col min="13834" max="13835" width="6.85546875" style="3" customWidth="1"/>
    <col min="13836" max="13836" width="6.42578125" style="3" customWidth="1"/>
    <col min="13837" max="13837" width="7.140625" style="3" customWidth="1"/>
    <col min="13838" max="13838" width="8.7109375" style="3" customWidth="1"/>
    <col min="13839" max="13839" width="7.85546875" style="3" customWidth="1"/>
    <col min="13840" max="13840" width="8.7109375" style="3" customWidth="1"/>
    <col min="13841" max="13841" width="8.140625" style="3" bestFit="1" customWidth="1"/>
    <col min="13842" max="14081" width="9.140625" style="3"/>
    <col min="14082" max="14082" width="9.85546875" style="3" customWidth="1"/>
    <col min="14083" max="14083" width="9.7109375" style="3" customWidth="1"/>
    <col min="14084" max="14085" width="8.42578125" style="3" customWidth="1"/>
    <col min="14086" max="14086" width="7.7109375" style="3" customWidth="1"/>
    <col min="14087" max="14087" width="7.42578125" style="3" customWidth="1"/>
    <col min="14088" max="14088" width="6.42578125" style="3" customWidth="1"/>
    <col min="14089" max="14089" width="6.28515625" style="3" customWidth="1"/>
    <col min="14090" max="14091" width="6.85546875" style="3" customWidth="1"/>
    <col min="14092" max="14092" width="6.42578125" style="3" customWidth="1"/>
    <col min="14093" max="14093" width="7.140625" style="3" customWidth="1"/>
    <col min="14094" max="14094" width="8.7109375" style="3" customWidth="1"/>
    <col min="14095" max="14095" width="7.85546875" style="3" customWidth="1"/>
    <col min="14096" max="14096" width="8.7109375" style="3" customWidth="1"/>
    <col min="14097" max="14097" width="8.140625" style="3" bestFit="1" customWidth="1"/>
    <col min="14098" max="14337" width="9.140625" style="3"/>
    <col min="14338" max="14338" width="9.85546875" style="3" customWidth="1"/>
    <col min="14339" max="14339" width="9.7109375" style="3" customWidth="1"/>
    <col min="14340" max="14341" width="8.42578125" style="3" customWidth="1"/>
    <col min="14342" max="14342" width="7.7109375" style="3" customWidth="1"/>
    <col min="14343" max="14343" width="7.42578125" style="3" customWidth="1"/>
    <col min="14344" max="14344" width="6.42578125" style="3" customWidth="1"/>
    <col min="14345" max="14345" width="6.28515625" style="3" customWidth="1"/>
    <col min="14346" max="14347" width="6.85546875" style="3" customWidth="1"/>
    <col min="14348" max="14348" width="6.42578125" style="3" customWidth="1"/>
    <col min="14349" max="14349" width="7.140625" style="3" customWidth="1"/>
    <col min="14350" max="14350" width="8.7109375" style="3" customWidth="1"/>
    <col min="14351" max="14351" width="7.85546875" style="3" customWidth="1"/>
    <col min="14352" max="14352" width="8.7109375" style="3" customWidth="1"/>
    <col min="14353" max="14353" width="8.140625" style="3" bestFit="1" customWidth="1"/>
    <col min="14354" max="14593" width="9.140625" style="3"/>
    <col min="14594" max="14594" width="9.85546875" style="3" customWidth="1"/>
    <col min="14595" max="14595" width="9.7109375" style="3" customWidth="1"/>
    <col min="14596" max="14597" width="8.42578125" style="3" customWidth="1"/>
    <col min="14598" max="14598" width="7.7109375" style="3" customWidth="1"/>
    <col min="14599" max="14599" width="7.42578125" style="3" customWidth="1"/>
    <col min="14600" max="14600" width="6.42578125" style="3" customWidth="1"/>
    <col min="14601" max="14601" width="6.28515625" style="3" customWidth="1"/>
    <col min="14602" max="14603" width="6.85546875" style="3" customWidth="1"/>
    <col min="14604" max="14604" width="6.42578125" style="3" customWidth="1"/>
    <col min="14605" max="14605" width="7.140625" style="3" customWidth="1"/>
    <col min="14606" max="14606" width="8.7109375" style="3" customWidth="1"/>
    <col min="14607" max="14607" width="7.85546875" style="3" customWidth="1"/>
    <col min="14608" max="14608" width="8.7109375" style="3" customWidth="1"/>
    <col min="14609" max="14609" width="8.140625" style="3" bestFit="1" customWidth="1"/>
    <col min="14610" max="14849" width="9.140625" style="3"/>
    <col min="14850" max="14850" width="9.85546875" style="3" customWidth="1"/>
    <col min="14851" max="14851" width="9.7109375" style="3" customWidth="1"/>
    <col min="14852" max="14853" width="8.42578125" style="3" customWidth="1"/>
    <col min="14854" max="14854" width="7.7109375" style="3" customWidth="1"/>
    <col min="14855" max="14855" width="7.42578125" style="3" customWidth="1"/>
    <col min="14856" max="14856" width="6.42578125" style="3" customWidth="1"/>
    <col min="14857" max="14857" width="6.28515625" style="3" customWidth="1"/>
    <col min="14858" max="14859" width="6.85546875" style="3" customWidth="1"/>
    <col min="14860" max="14860" width="6.42578125" style="3" customWidth="1"/>
    <col min="14861" max="14861" width="7.140625" style="3" customWidth="1"/>
    <col min="14862" max="14862" width="8.7109375" style="3" customWidth="1"/>
    <col min="14863" max="14863" width="7.85546875" style="3" customWidth="1"/>
    <col min="14864" max="14864" width="8.7109375" style="3" customWidth="1"/>
    <col min="14865" max="14865" width="8.140625" style="3" bestFit="1" customWidth="1"/>
    <col min="14866" max="15105" width="9.140625" style="3"/>
    <col min="15106" max="15106" width="9.85546875" style="3" customWidth="1"/>
    <col min="15107" max="15107" width="9.7109375" style="3" customWidth="1"/>
    <col min="15108" max="15109" width="8.42578125" style="3" customWidth="1"/>
    <col min="15110" max="15110" width="7.7109375" style="3" customWidth="1"/>
    <col min="15111" max="15111" width="7.42578125" style="3" customWidth="1"/>
    <col min="15112" max="15112" width="6.42578125" style="3" customWidth="1"/>
    <col min="15113" max="15113" width="6.28515625" style="3" customWidth="1"/>
    <col min="15114" max="15115" width="6.85546875" style="3" customWidth="1"/>
    <col min="15116" max="15116" width="6.42578125" style="3" customWidth="1"/>
    <col min="15117" max="15117" width="7.140625" style="3" customWidth="1"/>
    <col min="15118" max="15118" width="8.7109375" style="3" customWidth="1"/>
    <col min="15119" max="15119" width="7.85546875" style="3" customWidth="1"/>
    <col min="15120" max="15120" width="8.7109375" style="3" customWidth="1"/>
    <col min="15121" max="15121" width="8.140625" style="3" bestFit="1" customWidth="1"/>
    <col min="15122" max="15361" width="9.140625" style="3"/>
    <col min="15362" max="15362" width="9.85546875" style="3" customWidth="1"/>
    <col min="15363" max="15363" width="9.7109375" style="3" customWidth="1"/>
    <col min="15364" max="15365" width="8.42578125" style="3" customWidth="1"/>
    <col min="15366" max="15366" width="7.7109375" style="3" customWidth="1"/>
    <col min="15367" max="15367" width="7.42578125" style="3" customWidth="1"/>
    <col min="15368" max="15368" width="6.42578125" style="3" customWidth="1"/>
    <col min="15369" max="15369" width="6.28515625" style="3" customWidth="1"/>
    <col min="15370" max="15371" width="6.85546875" style="3" customWidth="1"/>
    <col min="15372" max="15372" width="6.42578125" style="3" customWidth="1"/>
    <col min="15373" max="15373" width="7.140625" style="3" customWidth="1"/>
    <col min="15374" max="15374" width="8.7109375" style="3" customWidth="1"/>
    <col min="15375" max="15375" width="7.85546875" style="3" customWidth="1"/>
    <col min="15376" max="15376" width="8.7109375" style="3" customWidth="1"/>
    <col min="15377" max="15377" width="8.140625" style="3" bestFit="1" customWidth="1"/>
    <col min="15378" max="15617" width="9.140625" style="3"/>
    <col min="15618" max="15618" width="9.85546875" style="3" customWidth="1"/>
    <col min="15619" max="15619" width="9.7109375" style="3" customWidth="1"/>
    <col min="15620" max="15621" width="8.42578125" style="3" customWidth="1"/>
    <col min="15622" max="15622" width="7.7109375" style="3" customWidth="1"/>
    <col min="15623" max="15623" width="7.42578125" style="3" customWidth="1"/>
    <col min="15624" max="15624" width="6.42578125" style="3" customWidth="1"/>
    <col min="15625" max="15625" width="6.28515625" style="3" customWidth="1"/>
    <col min="15626" max="15627" width="6.85546875" style="3" customWidth="1"/>
    <col min="15628" max="15628" width="6.42578125" style="3" customWidth="1"/>
    <col min="15629" max="15629" width="7.140625" style="3" customWidth="1"/>
    <col min="15630" max="15630" width="8.7109375" style="3" customWidth="1"/>
    <col min="15631" max="15631" width="7.85546875" style="3" customWidth="1"/>
    <col min="15632" max="15632" width="8.7109375" style="3" customWidth="1"/>
    <col min="15633" max="15633" width="8.140625" style="3" bestFit="1" customWidth="1"/>
    <col min="15634" max="15873" width="9.140625" style="3"/>
    <col min="15874" max="15874" width="9.85546875" style="3" customWidth="1"/>
    <col min="15875" max="15875" width="9.7109375" style="3" customWidth="1"/>
    <col min="15876" max="15877" width="8.42578125" style="3" customWidth="1"/>
    <col min="15878" max="15878" width="7.7109375" style="3" customWidth="1"/>
    <col min="15879" max="15879" width="7.42578125" style="3" customWidth="1"/>
    <col min="15880" max="15880" width="6.42578125" style="3" customWidth="1"/>
    <col min="15881" max="15881" width="6.28515625" style="3" customWidth="1"/>
    <col min="15882" max="15883" width="6.85546875" style="3" customWidth="1"/>
    <col min="15884" max="15884" width="6.42578125" style="3" customWidth="1"/>
    <col min="15885" max="15885" width="7.140625" style="3" customWidth="1"/>
    <col min="15886" max="15886" width="8.7109375" style="3" customWidth="1"/>
    <col min="15887" max="15887" width="7.85546875" style="3" customWidth="1"/>
    <col min="15888" max="15888" width="8.7109375" style="3" customWidth="1"/>
    <col min="15889" max="15889" width="8.140625" style="3" bestFit="1" customWidth="1"/>
    <col min="15890" max="16129" width="9.140625" style="3"/>
    <col min="16130" max="16130" width="9.85546875" style="3" customWidth="1"/>
    <col min="16131" max="16131" width="9.7109375" style="3" customWidth="1"/>
    <col min="16132" max="16133" width="8.42578125" style="3" customWidth="1"/>
    <col min="16134" max="16134" width="7.7109375" style="3" customWidth="1"/>
    <col min="16135" max="16135" width="7.42578125" style="3" customWidth="1"/>
    <col min="16136" max="16136" width="6.42578125" style="3" customWidth="1"/>
    <col min="16137" max="16137" width="6.28515625" style="3" customWidth="1"/>
    <col min="16138" max="16139" width="6.85546875" style="3" customWidth="1"/>
    <col min="16140" max="16140" width="6.42578125" style="3" customWidth="1"/>
    <col min="16141" max="16141" width="7.140625" style="3" customWidth="1"/>
    <col min="16142" max="16142" width="8.7109375" style="3" customWidth="1"/>
    <col min="16143" max="16143" width="7.85546875" style="3" customWidth="1"/>
    <col min="16144" max="16144" width="8.7109375" style="3" customWidth="1"/>
    <col min="16145" max="16145" width="8.140625" style="3" bestFit="1" customWidth="1"/>
    <col min="16146" max="16384" width="9.140625" style="3"/>
  </cols>
  <sheetData>
    <row r="1" spans="1:19" x14ac:dyDescent="0.2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</row>
    <row r="2" spans="1:19" ht="17.25" customHeight="1" x14ac:dyDescent="0.25">
      <c r="A2" s="1"/>
      <c r="B2" s="1"/>
      <c r="C2" s="4" t="s">
        <v>0</v>
      </c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1"/>
      <c r="Q2" s="1"/>
    </row>
    <row r="3" spans="1:19" ht="18.75" customHeight="1" x14ac:dyDescent="0.25">
      <c r="A3" s="1"/>
      <c r="B3" s="1"/>
      <c r="C3" s="4" t="s">
        <v>1</v>
      </c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1"/>
      <c r="Q3" s="1"/>
    </row>
    <row r="4" spans="1:19" ht="15.75" x14ac:dyDescent="0.25">
      <c r="A4" s="1"/>
      <c r="B4" s="6"/>
      <c r="C4" s="4" t="s">
        <v>2</v>
      </c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1"/>
      <c r="Q4" s="1"/>
    </row>
    <row r="5" spans="1:19" ht="15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9" ht="12.75" customHeight="1" x14ac:dyDescent="0.2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9"/>
    </row>
    <row r="7" spans="1:19" s="13" customFormat="1" ht="33" customHeight="1" x14ac:dyDescent="0.2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2"/>
    </row>
    <row r="8" spans="1:19" ht="25.5" hidden="1" customHeight="1" x14ac:dyDescent="0.2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P8" s="17"/>
      <c r="Q8" s="16"/>
    </row>
    <row r="9" spans="1:19" ht="55.5" customHeight="1" x14ac:dyDescent="0.2">
      <c r="A9" s="18" t="s">
        <v>4</v>
      </c>
      <c r="B9" s="19" t="s">
        <v>5</v>
      </c>
      <c r="C9" s="19" t="s">
        <v>6</v>
      </c>
      <c r="D9" s="19" t="s">
        <v>7</v>
      </c>
      <c r="E9" s="19" t="s">
        <v>8</v>
      </c>
      <c r="F9" s="20" t="s">
        <v>9</v>
      </c>
      <c r="G9" s="19" t="s">
        <v>10</v>
      </c>
      <c r="H9" s="21" t="s">
        <v>11</v>
      </c>
      <c r="I9" s="19" t="s">
        <v>12</v>
      </c>
      <c r="J9" s="19" t="s">
        <v>13</v>
      </c>
      <c r="K9" s="19" t="s">
        <v>14</v>
      </c>
      <c r="L9" s="19" t="s">
        <v>15</v>
      </c>
      <c r="M9" s="19" t="s">
        <v>16</v>
      </c>
      <c r="N9" s="22" t="s">
        <v>17</v>
      </c>
      <c r="O9" s="22" t="s">
        <v>18</v>
      </c>
      <c r="P9" s="22" t="s">
        <v>19</v>
      </c>
      <c r="Q9" s="23" t="s">
        <v>20</v>
      </c>
    </row>
    <row r="10" spans="1:19" s="31" customFormat="1" ht="18.95" customHeight="1" x14ac:dyDescent="0.2">
      <c r="A10" s="24" t="s">
        <v>21</v>
      </c>
      <c r="B10" s="25">
        <v>4490</v>
      </c>
      <c r="C10" s="25">
        <v>1673</v>
      </c>
      <c r="D10" s="25">
        <v>1508</v>
      </c>
      <c r="E10" s="26" t="s">
        <v>22</v>
      </c>
      <c r="F10" s="25">
        <v>1898</v>
      </c>
      <c r="G10" s="25">
        <v>525</v>
      </c>
      <c r="H10" s="25">
        <v>650</v>
      </c>
      <c r="I10" s="27">
        <v>5</v>
      </c>
      <c r="J10" s="25">
        <v>33</v>
      </c>
      <c r="K10" s="25">
        <v>239</v>
      </c>
      <c r="L10" s="25">
        <v>9</v>
      </c>
      <c r="M10" s="27">
        <v>13</v>
      </c>
      <c r="N10" s="25">
        <f>SUM(B10:M10)</f>
        <v>11043</v>
      </c>
      <c r="O10" s="28">
        <f>(N10-R10)/R10</f>
        <v>3.7273116438356166</v>
      </c>
      <c r="P10" s="29">
        <f>N10</f>
        <v>11043</v>
      </c>
      <c r="Q10" s="28">
        <f>(P10-S10)/S10</f>
        <v>3.7273116438356166</v>
      </c>
      <c r="R10" s="30">
        <v>2336</v>
      </c>
      <c r="S10" s="30">
        <v>2336</v>
      </c>
    </row>
    <row r="11" spans="1:19" s="31" customFormat="1" ht="18.95" customHeight="1" x14ac:dyDescent="0.2">
      <c r="A11" s="24" t="s">
        <v>23</v>
      </c>
      <c r="B11" s="25">
        <v>7293</v>
      </c>
      <c r="C11" s="25">
        <v>1566</v>
      </c>
      <c r="D11" s="25">
        <v>741</v>
      </c>
      <c r="E11" s="26" t="s">
        <v>22</v>
      </c>
      <c r="F11" s="25">
        <v>1776</v>
      </c>
      <c r="G11" s="25">
        <v>458</v>
      </c>
      <c r="H11" s="25">
        <v>491</v>
      </c>
      <c r="I11" s="27">
        <v>0</v>
      </c>
      <c r="J11" s="27">
        <v>60</v>
      </c>
      <c r="K11" s="27">
        <v>160</v>
      </c>
      <c r="L11" s="27">
        <v>15</v>
      </c>
      <c r="M11" s="32">
        <v>0</v>
      </c>
      <c r="N11" s="25">
        <f t="shared" ref="N11:N21" si="0">SUM(B11:M11)</f>
        <v>12560</v>
      </c>
      <c r="O11" s="28">
        <f t="shared" ref="O11:O21" si="1">(N11-R11)/R11</f>
        <v>10.12488928255093</v>
      </c>
      <c r="P11" s="29">
        <f>P10+N11</f>
        <v>23603</v>
      </c>
      <c r="Q11" s="28">
        <f t="shared" ref="Q11:Q21" si="2">(P11-S11)/S11</f>
        <v>5.811832611832612</v>
      </c>
      <c r="R11" s="30">
        <v>1129</v>
      </c>
      <c r="S11" s="30">
        <v>3465</v>
      </c>
    </row>
    <row r="12" spans="1:19" s="31" customFormat="1" ht="18.95" customHeight="1" x14ac:dyDescent="0.2">
      <c r="A12" s="24" t="s">
        <v>24</v>
      </c>
      <c r="B12" s="25">
        <v>21140</v>
      </c>
      <c r="C12" s="25">
        <v>3858</v>
      </c>
      <c r="D12" s="25">
        <v>1806</v>
      </c>
      <c r="E12" s="26" t="s">
        <v>22</v>
      </c>
      <c r="F12" s="25">
        <v>3015</v>
      </c>
      <c r="G12" s="27">
        <v>58</v>
      </c>
      <c r="H12" s="25">
        <v>715</v>
      </c>
      <c r="I12" s="25">
        <v>17</v>
      </c>
      <c r="J12" s="25">
        <v>38</v>
      </c>
      <c r="K12" s="25">
        <v>228</v>
      </c>
      <c r="L12" s="25">
        <v>30</v>
      </c>
      <c r="M12" s="25">
        <v>0</v>
      </c>
      <c r="N12" s="25">
        <f t="shared" si="0"/>
        <v>30905</v>
      </c>
      <c r="O12" s="28">
        <f t="shared" si="1"/>
        <v>1.9199735449735449</v>
      </c>
      <c r="P12" s="29">
        <f>P11+N12</f>
        <v>54508</v>
      </c>
      <c r="Q12" s="28">
        <f t="shared" si="2"/>
        <v>2.8798490995800412</v>
      </c>
      <c r="R12" s="30">
        <v>10584</v>
      </c>
      <c r="S12" s="30">
        <v>14049</v>
      </c>
    </row>
    <row r="13" spans="1:19" s="31" customFormat="1" ht="18.95" customHeight="1" x14ac:dyDescent="0.2">
      <c r="A13" s="24" t="s">
        <v>25</v>
      </c>
      <c r="B13" s="25">
        <v>98046</v>
      </c>
      <c r="C13" s="25">
        <v>33232</v>
      </c>
      <c r="D13" s="25">
        <v>9252</v>
      </c>
      <c r="E13" s="26" t="s">
        <v>22</v>
      </c>
      <c r="F13" s="25">
        <v>10736</v>
      </c>
      <c r="G13" s="25">
        <v>559</v>
      </c>
      <c r="H13" s="25">
        <v>1975</v>
      </c>
      <c r="I13" s="27">
        <v>126</v>
      </c>
      <c r="J13" s="25">
        <v>172</v>
      </c>
      <c r="K13" s="25">
        <v>171</v>
      </c>
      <c r="L13" s="25">
        <v>721</v>
      </c>
      <c r="M13" s="25">
        <v>59</v>
      </c>
      <c r="N13" s="25">
        <f t="shared" si="0"/>
        <v>155049</v>
      </c>
      <c r="O13" s="28">
        <f t="shared" si="1"/>
        <v>0.41559769558747001</v>
      </c>
      <c r="P13" s="29">
        <f t="shared" ref="P13:P21" si="3">P12+N13</f>
        <v>209557</v>
      </c>
      <c r="Q13" s="28">
        <f t="shared" si="2"/>
        <v>0.69574681577627084</v>
      </c>
      <c r="R13" s="30">
        <v>109529</v>
      </c>
      <c r="S13" s="30">
        <v>123578</v>
      </c>
    </row>
    <row r="14" spans="1:19" s="31" customFormat="1" ht="18.95" customHeight="1" x14ac:dyDescent="0.2">
      <c r="A14" s="24" t="s">
        <v>26</v>
      </c>
      <c r="B14" s="25">
        <v>214319</v>
      </c>
      <c r="C14" s="25">
        <v>95733</v>
      </c>
      <c r="D14" s="25">
        <v>15625</v>
      </c>
      <c r="E14" s="25">
        <v>205</v>
      </c>
      <c r="F14" s="25">
        <v>21759</v>
      </c>
      <c r="G14" s="25">
        <v>20865</v>
      </c>
      <c r="H14" s="25">
        <v>3557</v>
      </c>
      <c r="I14" s="25">
        <v>394</v>
      </c>
      <c r="J14" s="25">
        <v>245</v>
      </c>
      <c r="K14" s="25">
        <v>275</v>
      </c>
      <c r="L14" s="25">
        <v>2468</v>
      </c>
      <c r="M14" s="25">
        <v>106</v>
      </c>
      <c r="N14" s="25">
        <f t="shared" si="0"/>
        <v>375551</v>
      </c>
      <c r="O14" s="28">
        <f t="shared" si="1"/>
        <v>0.19247903522336496</v>
      </c>
      <c r="P14" s="29">
        <f t="shared" si="3"/>
        <v>585108</v>
      </c>
      <c r="Q14" s="28">
        <f t="shared" si="2"/>
        <v>0.3343063229884769</v>
      </c>
      <c r="R14" s="30">
        <v>314933</v>
      </c>
      <c r="S14" s="30">
        <v>438511</v>
      </c>
    </row>
    <row r="15" spans="1:19" s="31" customFormat="1" ht="18.95" customHeight="1" x14ac:dyDescent="0.2">
      <c r="A15" s="24" t="s">
        <v>27</v>
      </c>
      <c r="B15" s="25">
        <v>279069</v>
      </c>
      <c r="C15" s="25">
        <v>159390</v>
      </c>
      <c r="D15" s="25">
        <v>22194</v>
      </c>
      <c r="E15" s="25">
        <v>1317</v>
      </c>
      <c r="F15" s="25">
        <v>29296</v>
      </c>
      <c r="G15" s="25">
        <v>26436</v>
      </c>
      <c r="H15" s="25">
        <v>5497</v>
      </c>
      <c r="I15" s="25">
        <v>501</v>
      </c>
      <c r="J15" s="25">
        <v>639</v>
      </c>
      <c r="K15" s="25">
        <v>212</v>
      </c>
      <c r="L15" s="25">
        <v>6002</v>
      </c>
      <c r="M15" s="25">
        <v>880</v>
      </c>
      <c r="N15" s="25">
        <f t="shared" si="0"/>
        <v>531433</v>
      </c>
      <c r="O15" s="28">
        <f t="shared" si="1"/>
        <v>0.18319978448131913</v>
      </c>
      <c r="P15" s="29">
        <f t="shared" si="3"/>
        <v>1116541</v>
      </c>
      <c r="Q15" s="28">
        <f t="shared" si="2"/>
        <v>0.25784759930604062</v>
      </c>
      <c r="R15" s="30">
        <v>449149</v>
      </c>
      <c r="S15" s="30">
        <v>887660</v>
      </c>
    </row>
    <row r="16" spans="1:19" s="31" customFormat="1" ht="18.95" customHeight="1" x14ac:dyDescent="0.2">
      <c r="A16" s="24" t="s">
        <v>28</v>
      </c>
      <c r="B16" s="25">
        <v>334340</v>
      </c>
      <c r="C16" s="25">
        <v>207173</v>
      </c>
      <c r="D16" s="25">
        <v>25730</v>
      </c>
      <c r="E16" s="25">
        <v>2097</v>
      </c>
      <c r="F16" s="25">
        <v>36883</v>
      </c>
      <c r="G16" s="25">
        <v>34986</v>
      </c>
      <c r="H16" s="25">
        <v>7381</v>
      </c>
      <c r="I16" s="25">
        <v>696</v>
      </c>
      <c r="J16" s="25">
        <v>880</v>
      </c>
      <c r="K16" s="25">
        <v>14</v>
      </c>
      <c r="L16" s="25">
        <v>10330</v>
      </c>
      <c r="M16" s="25">
        <v>2305</v>
      </c>
      <c r="N16" s="25">
        <f t="shared" si="0"/>
        <v>662815</v>
      </c>
      <c r="O16" s="28">
        <f t="shared" si="1"/>
        <v>8.0589126206627837E-2</v>
      </c>
      <c r="P16" s="29">
        <f t="shared" si="3"/>
        <v>1779356</v>
      </c>
      <c r="Q16" s="28">
        <f t="shared" si="2"/>
        <v>0.18541307610774641</v>
      </c>
      <c r="R16" s="30">
        <v>613383</v>
      </c>
      <c r="S16" s="30">
        <v>1501043</v>
      </c>
    </row>
    <row r="17" spans="1:33" s="31" customFormat="1" ht="18.95" customHeight="1" x14ac:dyDescent="0.2">
      <c r="A17" s="24" t="s">
        <v>29</v>
      </c>
      <c r="B17" s="25">
        <v>326448</v>
      </c>
      <c r="C17" s="25">
        <v>194942</v>
      </c>
      <c r="D17" s="25">
        <v>22827</v>
      </c>
      <c r="E17" s="25">
        <v>2416</v>
      </c>
      <c r="F17" s="25">
        <v>42952</v>
      </c>
      <c r="G17" s="25">
        <v>36680</v>
      </c>
      <c r="H17" s="25">
        <v>6286</v>
      </c>
      <c r="I17" s="25">
        <v>610</v>
      </c>
      <c r="J17" s="25">
        <v>1402</v>
      </c>
      <c r="K17" s="25">
        <v>36</v>
      </c>
      <c r="L17" s="25">
        <v>12473</v>
      </c>
      <c r="M17" s="25">
        <v>3553</v>
      </c>
      <c r="N17" s="25">
        <f t="shared" si="0"/>
        <v>650625</v>
      </c>
      <c r="O17" s="28">
        <f t="shared" si="1"/>
        <v>5.6343173323894907E-2</v>
      </c>
      <c r="P17" s="29">
        <f t="shared" si="3"/>
        <v>2429981</v>
      </c>
      <c r="Q17" s="28">
        <f t="shared" si="2"/>
        <v>0.14786073458937676</v>
      </c>
      <c r="R17" s="30">
        <v>615922</v>
      </c>
      <c r="S17" s="30">
        <v>2116965</v>
      </c>
    </row>
    <row r="18" spans="1:33" s="31" customFormat="1" ht="18.95" customHeight="1" x14ac:dyDescent="0.2">
      <c r="A18" s="24" t="s">
        <v>30</v>
      </c>
      <c r="B18" s="25">
        <v>290239</v>
      </c>
      <c r="C18" s="25">
        <v>148887</v>
      </c>
      <c r="D18" s="25">
        <v>21508</v>
      </c>
      <c r="E18" s="25">
        <v>1399</v>
      </c>
      <c r="F18" s="25">
        <v>35627</v>
      </c>
      <c r="G18" s="25">
        <v>32386</v>
      </c>
      <c r="H18" s="25">
        <v>6741</v>
      </c>
      <c r="I18" s="25">
        <v>607</v>
      </c>
      <c r="J18" s="25">
        <v>774</v>
      </c>
      <c r="K18" s="25">
        <v>30</v>
      </c>
      <c r="L18" s="25">
        <v>7925</v>
      </c>
      <c r="M18" s="25">
        <v>1323</v>
      </c>
      <c r="N18" s="25">
        <f t="shared" si="0"/>
        <v>547446</v>
      </c>
      <c r="O18" s="28">
        <f t="shared" si="1"/>
        <v>8.2270560720873173E-2</v>
      </c>
      <c r="P18" s="29">
        <f t="shared" si="3"/>
        <v>2977427</v>
      </c>
      <c r="Q18" s="28">
        <f t="shared" si="2"/>
        <v>0.13521104958220159</v>
      </c>
      <c r="R18" s="30">
        <v>505831</v>
      </c>
      <c r="S18" s="33">
        <v>2622796</v>
      </c>
    </row>
    <row r="19" spans="1:33" s="31" customFormat="1" ht="18.95" customHeight="1" x14ac:dyDescent="0.2">
      <c r="A19" s="24" t="s">
        <v>31</v>
      </c>
      <c r="B19" s="25">
        <v>196071</v>
      </c>
      <c r="C19" s="25">
        <v>82539</v>
      </c>
      <c r="D19" s="25">
        <v>28232</v>
      </c>
      <c r="E19" s="25">
        <v>659</v>
      </c>
      <c r="F19" s="25">
        <v>25811</v>
      </c>
      <c r="G19" s="25">
        <v>40379</v>
      </c>
      <c r="H19" s="25">
        <v>5988</v>
      </c>
      <c r="I19" s="25">
        <v>337</v>
      </c>
      <c r="J19" s="25">
        <v>373</v>
      </c>
      <c r="K19" s="25">
        <v>10</v>
      </c>
      <c r="L19" s="25">
        <v>1985</v>
      </c>
      <c r="M19" s="25">
        <v>231</v>
      </c>
      <c r="N19" s="25">
        <f t="shared" si="0"/>
        <v>382615</v>
      </c>
      <c r="O19" s="28">
        <f t="shared" si="1"/>
        <v>0.17863325796454999</v>
      </c>
      <c r="P19" s="29">
        <f t="shared" si="3"/>
        <v>3360042</v>
      </c>
      <c r="Q19" s="28">
        <f t="shared" si="2"/>
        <v>0.13999352654624958</v>
      </c>
      <c r="R19" s="30">
        <v>324626</v>
      </c>
      <c r="S19" s="33">
        <v>2947422</v>
      </c>
    </row>
    <row r="20" spans="1:33" s="31" customFormat="1" ht="18.95" customHeight="1" x14ac:dyDescent="0.2">
      <c r="A20" s="24" t="s">
        <v>32</v>
      </c>
      <c r="B20" s="25">
        <v>9571</v>
      </c>
      <c r="C20" s="25">
        <v>2557</v>
      </c>
      <c r="D20" s="25">
        <v>11087</v>
      </c>
      <c r="E20" s="25">
        <v>6</v>
      </c>
      <c r="F20" s="25">
        <v>3290</v>
      </c>
      <c r="G20" s="25">
        <v>2010</v>
      </c>
      <c r="H20" s="25">
        <v>1132</v>
      </c>
      <c r="I20" s="25">
        <v>35</v>
      </c>
      <c r="J20" s="25">
        <v>107</v>
      </c>
      <c r="K20" s="25">
        <v>6</v>
      </c>
      <c r="L20" s="25">
        <v>51</v>
      </c>
      <c r="M20" s="25">
        <v>24</v>
      </c>
      <c r="N20" s="25">
        <f t="shared" si="0"/>
        <v>29876</v>
      </c>
      <c r="O20" s="28">
        <f t="shared" si="1"/>
        <v>0.57358053302433376</v>
      </c>
      <c r="P20" s="29">
        <f t="shared" si="3"/>
        <v>3389918</v>
      </c>
      <c r="Q20" s="28">
        <f t="shared" si="2"/>
        <v>0.14276862791632169</v>
      </c>
      <c r="R20" s="30">
        <v>18986</v>
      </c>
      <c r="S20" s="30">
        <v>2966408</v>
      </c>
      <c r="T20" s="34"/>
    </row>
    <row r="21" spans="1:33" s="31" customFormat="1" ht="18.95" customHeight="1" x14ac:dyDescent="0.2">
      <c r="A21" s="24" t="s">
        <v>33</v>
      </c>
      <c r="B21" s="25">
        <v>4804</v>
      </c>
      <c r="C21" s="25">
        <v>1226</v>
      </c>
      <c r="D21" s="25">
        <v>1799</v>
      </c>
      <c r="E21" s="25" t="s">
        <v>22</v>
      </c>
      <c r="F21" s="25">
        <v>2813</v>
      </c>
      <c r="G21" s="25">
        <v>2118</v>
      </c>
      <c r="H21" s="25">
        <v>775</v>
      </c>
      <c r="I21" s="25">
        <v>21</v>
      </c>
      <c r="J21" s="25">
        <v>82</v>
      </c>
      <c r="K21" s="25">
        <v>5</v>
      </c>
      <c r="L21" s="25">
        <v>21</v>
      </c>
      <c r="M21" s="27">
        <v>8</v>
      </c>
      <c r="N21" s="25">
        <f t="shared" si="0"/>
        <v>13672</v>
      </c>
      <c r="O21" s="28">
        <f t="shared" si="1"/>
        <v>0.27835437120149603</v>
      </c>
      <c r="P21" s="29">
        <f t="shared" si="3"/>
        <v>3403590</v>
      </c>
      <c r="Q21" s="28">
        <f t="shared" si="2"/>
        <v>0.14325570865368112</v>
      </c>
      <c r="R21" s="35">
        <v>10695</v>
      </c>
      <c r="S21" s="30">
        <v>2977103</v>
      </c>
      <c r="T21" s="34"/>
    </row>
    <row r="22" spans="1:33" ht="21.75" customHeight="1" x14ac:dyDescent="0.2">
      <c r="A22" s="36" t="s">
        <v>34</v>
      </c>
      <c r="B22" s="37">
        <f>SUM(B10:B21)</f>
        <v>1785830</v>
      </c>
      <c r="C22" s="37">
        <f t="shared" ref="C22:N22" si="4">SUM(C10:C21)</f>
        <v>932776</v>
      </c>
      <c r="D22" s="37">
        <f t="shared" si="4"/>
        <v>162309</v>
      </c>
      <c r="E22" s="37">
        <f t="shared" si="4"/>
        <v>8099</v>
      </c>
      <c r="F22" s="37">
        <f t="shared" si="4"/>
        <v>215856</v>
      </c>
      <c r="G22" s="37">
        <f t="shared" si="4"/>
        <v>197460</v>
      </c>
      <c r="H22" s="37">
        <f t="shared" si="4"/>
        <v>41188</v>
      </c>
      <c r="I22" s="37">
        <f t="shared" si="4"/>
        <v>3349</v>
      </c>
      <c r="J22" s="37">
        <f t="shared" si="4"/>
        <v>4805</v>
      </c>
      <c r="K22" s="37">
        <f t="shared" si="4"/>
        <v>1386</v>
      </c>
      <c r="L22" s="37">
        <f t="shared" si="4"/>
        <v>42030</v>
      </c>
      <c r="M22" s="37">
        <f t="shared" si="4"/>
        <v>8502</v>
      </c>
      <c r="N22" s="37">
        <f t="shared" si="4"/>
        <v>3403590</v>
      </c>
      <c r="O22" s="38"/>
      <c r="P22" s="39"/>
      <c r="Q22" s="40"/>
      <c r="R22" s="41"/>
      <c r="T22" s="41"/>
    </row>
    <row r="23" spans="1:33" ht="15.75" customHeight="1" x14ac:dyDescent="0.2">
      <c r="A23" s="42"/>
      <c r="B23" s="43"/>
      <c r="C23" s="43"/>
      <c r="D23" s="44"/>
      <c r="E23" s="44"/>
      <c r="F23" s="44"/>
      <c r="G23" s="44"/>
      <c r="H23" s="44"/>
      <c r="I23" s="44"/>
      <c r="J23" s="43"/>
      <c r="K23" s="43"/>
      <c r="L23" s="43"/>
      <c r="M23" s="45"/>
      <c r="N23" s="46"/>
      <c r="O23" s="47"/>
      <c r="Q23" s="48"/>
      <c r="T23" s="41"/>
    </row>
    <row r="24" spans="1:33" ht="15.75" customHeight="1" x14ac:dyDescent="0.2">
      <c r="A24" s="42"/>
      <c r="B24" s="43"/>
      <c r="C24" s="43"/>
      <c r="D24" s="49"/>
      <c r="E24" s="50"/>
      <c r="F24" s="43"/>
      <c r="G24" s="43"/>
      <c r="H24" s="49"/>
      <c r="I24" s="49"/>
      <c r="J24" s="51"/>
      <c r="K24" s="51"/>
      <c r="L24" s="43"/>
      <c r="M24" s="43"/>
      <c r="N24" s="52"/>
      <c r="O24" s="46"/>
      <c r="P24" s="53"/>
      <c r="Q24" s="48"/>
      <c r="T24" s="41"/>
    </row>
    <row r="25" spans="1:33" ht="12.75" customHeight="1" x14ac:dyDescent="0.2">
      <c r="A25" s="7" t="s">
        <v>35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9"/>
    </row>
    <row r="26" spans="1:33" ht="23.25" customHeight="1" x14ac:dyDescent="0.2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2"/>
    </row>
    <row r="27" spans="1:33" ht="59.25" customHeight="1" x14ac:dyDescent="0.2">
      <c r="A27" s="18" t="s">
        <v>4</v>
      </c>
      <c r="B27" s="19" t="s">
        <v>5</v>
      </c>
      <c r="C27" s="19" t="s">
        <v>6</v>
      </c>
      <c r="D27" s="19" t="s">
        <v>36</v>
      </c>
      <c r="E27" s="19" t="s">
        <v>8</v>
      </c>
      <c r="F27" s="54" t="s">
        <v>37</v>
      </c>
      <c r="G27" s="54" t="s">
        <v>10</v>
      </c>
      <c r="H27" s="19" t="s">
        <v>11</v>
      </c>
      <c r="I27" s="19" t="s">
        <v>12</v>
      </c>
      <c r="J27" s="19" t="s">
        <v>13</v>
      </c>
      <c r="K27" s="19" t="s">
        <v>14</v>
      </c>
      <c r="L27" s="19" t="s">
        <v>15</v>
      </c>
      <c r="M27" s="19" t="s">
        <v>16</v>
      </c>
      <c r="N27" s="22" t="s">
        <v>17</v>
      </c>
      <c r="O27" s="22" t="s">
        <v>38</v>
      </c>
      <c r="P27" s="22" t="s">
        <v>19</v>
      </c>
      <c r="Q27" s="22" t="s">
        <v>39</v>
      </c>
    </row>
    <row r="28" spans="1:33" s="31" customFormat="1" ht="18.95" customHeight="1" x14ac:dyDescent="0.2">
      <c r="A28" s="24" t="s">
        <v>21</v>
      </c>
      <c r="B28" s="55">
        <f>IF([1]OCAK!C53=0,"",[1]OCAK!C53)</f>
        <v>3907</v>
      </c>
      <c r="C28" s="55">
        <f>IF([1]OCAK!D53=0,"",[1]OCAK!D53)</f>
        <v>1550</v>
      </c>
      <c r="D28" s="55">
        <f>IF([1]OCAK!E53=0,"",[1]OCAK!E53)</f>
        <v>1037</v>
      </c>
      <c r="E28" s="56" t="s">
        <v>22</v>
      </c>
      <c r="F28" s="55">
        <f>IF([1]OCAK!G53=0,"",[1]OCAK!G53)</f>
        <v>1987</v>
      </c>
      <c r="G28" s="55">
        <f>IF([1]OCAK!H53=0,"",[1]OCAK!H53)</f>
        <v>873</v>
      </c>
      <c r="H28" s="55">
        <f>IF([1]OCAK!I53=0,"",[1]OCAK!I53)</f>
        <v>867</v>
      </c>
      <c r="I28" s="55">
        <f>IF([1]OCAK!J53=0,"",[1]OCAK!J53)</f>
        <v>38</v>
      </c>
      <c r="J28" s="55">
        <f>IF([1]OCAK!K53=0,"",[1]OCAK!K53)</f>
        <v>28</v>
      </c>
      <c r="K28" s="55">
        <v>0</v>
      </c>
      <c r="L28" s="55">
        <f>IF([1]OCAK!M53=0,"",[1]OCAK!M53)</f>
        <v>22</v>
      </c>
      <c r="M28" s="57">
        <v>0</v>
      </c>
      <c r="N28" s="25">
        <f>SUM(B28:M28)</f>
        <v>10309</v>
      </c>
      <c r="O28" s="58">
        <f>(N28-N10)/N10</f>
        <v>-6.6467445440550568E-2</v>
      </c>
      <c r="P28" s="29">
        <f>N28</f>
        <v>10309</v>
      </c>
      <c r="Q28" s="58">
        <f>(P28-P10)/P10</f>
        <v>-6.6467445440550568E-2</v>
      </c>
    </row>
    <row r="29" spans="1:33" s="31" customFormat="1" ht="18.95" customHeight="1" x14ac:dyDescent="0.2">
      <c r="A29" s="24" t="s">
        <v>23</v>
      </c>
      <c r="B29" s="25">
        <f>IF([1]ŞUBAT!C53=0,"",[1]ŞUBAT!C53)</f>
        <v>4093</v>
      </c>
      <c r="C29" s="25">
        <f>IF([1]ŞUBAT!D53=0,"",[1]ŞUBAT!D53)</f>
        <v>1398</v>
      </c>
      <c r="D29" s="25">
        <f>IF([1]ŞUBAT!E53=0,"",[1]ŞUBAT!E53)</f>
        <v>4185</v>
      </c>
      <c r="E29" s="25" t="s">
        <v>22</v>
      </c>
      <c r="F29" s="25">
        <f>IF([1]ŞUBAT!G53=0,"",[1]ŞUBAT!G53)</f>
        <v>1903</v>
      </c>
      <c r="G29" s="25">
        <f>IF([1]ŞUBAT!H53=0,"",[1]ŞUBAT!H53)</f>
        <v>695</v>
      </c>
      <c r="H29" s="25">
        <f>IF([1]ŞUBAT!I53=0,"",[1]ŞUBAT!I53)</f>
        <v>315</v>
      </c>
      <c r="I29" s="27">
        <f>IF([1]ŞUBAT!J53=0,"",[1]ŞUBAT!J53)</f>
        <v>58</v>
      </c>
      <c r="J29" s="27">
        <f>IF([1]ŞUBAT!K53=0,"",[1]ŞUBAT!K53)</f>
        <v>59</v>
      </c>
      <c r="K29" s="27">
        <v>0</v>
      </c>
      <c r="L29" s="27">
        <f>IF([1]ŞUBAT!M53=0,"",[1]ŞUBAT!M53)</f>
        <v>17</v>
      </c>
      <c r="M29" s="27">
        <f>IF([1]ŞUBAT!N53=0,"",[1]ŞUBAT!N53)</f>
        <v>3</v>
      </c>
      <c r="N29" s="25">
        <f>IF([1]ŞUBAT!O53=0,"",[1]ŞUBAT!O53)</f>
        <v>12726</v>
      </c>
      <c r="O29" s="59">
        <f t="shared" ref="O29:O38" si="5">(N29-N11)/N11</f>
        <v>1.3216560509554141E-2</v>
      </c>
      <c r="P29" s="29">
        <f t="shared" ref="P29:P39" si="6">IFERROR(P28+N29,"")</f>
        <v>23035</v>
      </c>
      <c r="Q29" s="60">
        <f t="shared" ref="Q29:Q39" si="7">(P29-P11)/P11</f>
        <v>-2.4064737533364404E-2</v>
      </c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2"/>
    </row>
    <row r="30" spans="1:33" s="31" customFormat="1" ht="18.95" customHeight="1" x14ac:dyDescent="0.2">
      <c r="A30" s="24" t="s">
        <v>24</v>
      </c>
      <c r="B30" s="25">
        <f>IF([1]MART!C53=0,"",[1]MART!C53)</f>
        <v>20641</v>
      </c>
      <c r="C30" s="25">
        <f>IF([1]MART!D53=0,"",[1]MART!D53)</f>
        <v>3365</v>
      </c>
      <c r="D30" s="25">
        <f>IF([1]MART!E53=0,"",[1]MART!E53)</f>
        <v>7530</v>
      </c>
      <c r="E30" s="25" t="s">
        <v>22</v>
      </c>
      <c r="F30" s="25">
        <f>IF([1]MART!G53=0,"",[1]MART!G53)</f>
        <v>2342</v>
      </c>
      <c r="G30" s="27">
        <f>IF([1]MART!H53=0,"",[1]MART!H53)</f>
        <v>1064</v>
      </c>
      <c r="H30" s="25">
        <f>IF([1]MART!I53=0,"",[1]MART!I53)</f>
        <v>609</v>
      </c>
      <c r="I30" s="25">
        <f>IF([1]MART!J53=0,"",[1]MART!J53)</f>
        <v>44</v>
      </c>
      <c r="J30" s="25">
        <f>IF([1]MART!K53=0,"",[1]MART!K53)</f>
        <v>65</v>
      </c>
      <c r="K30" s="25">
        <v>0</v>
      </c>
      <c r="L30" s="25">
        <f>IF([1]MART!M53=0,"",[1]MART!M53)</f>
        <v>28</v>
      </c>
      <c r="M30" s="25">
        <f>IF([1]MART!N53=0,"",[1]MART!N53)</f>
        <v>12</v>
      </c>
      <c r="N30" s="25">
        <f>IF([1]MART!O53=0,"",[1]MART!O53)</f>
        <v>35700</v>
      </c>
      <c r="O30" s="59">
        <f t="shared" si="5"/>
        <v>0.1551528878822197</v>
      </c>
      <c r="P30" s="29">
        <f t="shared" si="6"/>
        <v>58735</v>
      </c>
      <c r="Q30" s="60">
        <f t="shared" si="7"/>
        <v>7.754824979819476E-2</v>
      </c>
    </row>
    <row r="31" spans="1:33" s="31" customFormat="1" ht="18.95" customHeight="1" x14ac:dyDescent="0.2">
      <c r="A31" s="24" t="s">
        <v>25</v>
      </c>
      <c r="B31" s="25">
        <f>IF([1]NİSAN!C53=0,"",[1]NİSAN!C53)</f>
        <v>111133</v>
      </c>
      <c r="C31" s="25">
        <f>IF([1]NİSAN!D53=0,"",[1]NİSAN!D53)</f>
        <v>36992</v>
      </c>
      <c r="D31" s="25">
        <f>IF([1]NİSAN!E53=0,"",[1]NİSAN!E53)</f>
        <v>13697</v>
      </c>
      <c r="E31" s="25" t="s">
        <v>22</v>
      </c>
      <c r="F31" s="25">
        <f>IF([1]NİSAN!G53=0,"",[1]NİSAN!G53)</f>
        <v>11362</v>
      </c>
      <c r="G31" s="25">
        <f>IF([1]NİSAN!H53=0,"",[1]NİSAN!H53)</f>
        <v>3272</v>
      </c>
      <c r="H31" s="25">
        <f>IF([1]NİSAN!I53=0,"",[1]NİSAN!I53)</f>
        <v>2611</v>
      </c>
      <c r="I31" s="27">
        <f>IF([1]NİSAN!J53=0,"",[1]NİSAN!J53)</f>
        <v>145</v>
      </c>
      <c r="J31" s="25">
        <f>IF([1]NİSAN!K53=0,"",[1]NİSAN!K53)</f>
        <v>137</v>
      </c>
      <c r="K31" s="25">
        <f>IF([1]NİSAN!L53=0,"",[1]NİSAN!L53)</f>
        <v>6</v>
      </c>
      <c r="L31" s="25">
        <f>IF([1]NİSAN!M53=0,"",[1]NİSAN!M53)</f>
        <v>1471</v>
      </c>
      <c r="M31" s="25">
        <f>IF([1]NİSAN!N53=0,"",[1]NİSAN!N53)</f>
        <v>32</v>
      </c>
      <c r="N31" s="25">
        <f>IF([1]NİSAN!O53=0,"",[1]NİSAN!O53)</f>
        <v>180858</v>
      </c>
      <c r="O31" s="59">
        <f t="shared" si="5"/>
        <v>0.16645705551148346</v>
      </c>
      <c r="P31" s="29">
        <f t="shared" si="6"/>
        <v>239593</v>
      </c>
      <c r="Q31" s="60">
        <f t="shared" si="7"/>
        <v>0.14333093144108763</v>
      </c>
    </row>
    <row r="32" spans="1:33" s="31" customFormat="1" ht="18.95" customHeight="1" x14ac:dyDescent="0.2">
      <c r="A32" s="24" t="s">
        <v>26</v>
      </c>
      <c r="B32" s="55">
        <f>IF([1]MAYIS!C53=0,"",[1]MAYIS!C53)</f>
        <v>242052</v>
      </c>
      <c r="C32" s="55">
        <f>IF([1]MAYIS!D53=0,"",[1]MAYIS!D53)</f>
        <v>109709</v>
      </c>
      <c r="D32" s="55">
        <f>IF([1]MAYIS!E53=0,"",[1]MAYIS!E53)</f>
        <v>23174</v>
      </c>
      <c r="E32" s="55">
        <f>IF([1]MAYIS!F53=0,"",[1]MAYIS!F53)</f>
        <v>141</v>
      </c>
      <c r="F32" s="55">
        <f>IF([1]MAYIS!G53=0,"",[1]MAYIS!G53)</f>
        <v>23547</v>
      </c>
      <c r="G32" s="55">
        <f>IF([1]MAYIS!H53=0,"",[1]MAYIS!H53)</f>
        <v>23296</v>
      </c>
      <c r="H32" s="55">
        <f>IF([1]MAYIS!I53=0,"",[1]MAYIS!I53)</f>
        <v>3682</v>
      </c>
      <c r="I32" s="55">
        <f>IF([1]MAYIS!J53=0,"",[1]MAYIS!J53)</f>
        <v>141</v>
      </c>
      <c r="J32" s="55">
        <f>IF([1]MAYIS!K53=0,"",[1]MAYIS!K53)</f>
        <v>412</v>
      </c>
      <c r="K32" s="55">
        <f>IF([1]MAYIS!L53=0,"",[1]MAYIS!L53)</f>
        <v>26</v>
      </c>
      <c r="L32" s="55">
        <f>IF([1]MAYIS!M53=0,"",[1]MAYIS!M53)</f>
        <v>3293</v>
      </c>
      <c r="M32" s="55">
        <f>IF([1]MAYIS!N53=0,"",[1]MAYIS!N53)</f>
        <v>306</v>
      </c>
      <c r="N32" s="25">
        <f>IF([1]MAYIS!O53=0,"",[1]MAYIS!O53)</f>
        <v>429779</v>
      </c>
      <c r="O32" s="59">
        <f t="shared" si="5"/>
        <v>0.14439583438734019</v>
      </c>
      <c r="P32" s="29">
        <f t="shared" si="6"/>
        <v>669372</v>
      </c>
      <c r="Q32" s="60">
        <f t="shared" si="7"/>
        <v>0.14401443836009761</v>
      </c>
      <c r="R32" s="34"/>
    </row>
    <row r="33" spans="1:20" s="31" customFormat="1" ht="18.95" customHeight="1" x14ac:dyDescent="0.2">
      <c r="A33" s="63" t="s">
        <v>27</v>
      </c>
      <c r="B33" s="55">
        <f>IF([1]HAZİRAN!C53=0,"",[1]HAZİRAN!C53)</f>
        <v>298130</v>
      </c>
      <c r="C33" s="55">
        <f>IF([1]HAZİRAN!D53=0,"",[1]HAZİRAN!D53)</f>
        <v>172194</v>
      </c>
      <c r="D33" s="55">
        <f>IF([1]HAZİRAN!E53=0,"",[1]HAZİRAN!E53)</f>
        <v>25706</v>
      </c>
      <c r="E33" s="55">
        <f>IF([1]HAZİRAN!F53=0,"",[1]HAZİRAN!F53)</f>
        <v>1669</v>
      </c>
      <c r="F33" s="55">
        <f>IF([1]HAZİRAN!G53=0,"",[1]HAZİRAN!G53)</f>
        <v>28221</v>
      </c>
      <c r="G33" s="55">
        <f>IF([1]HAZİRAN!H53=0,"",[1]HAZİRAN!H53)</f>
        <v>39507</v>
      </c>
      <c r="H33" s="55">
        <f>IF([1]HAZİRAN!I53=0,"",[1]HAZİRAN!I53)</f>
        <v>7541</v>
      </c>
      <c r="I33" s="55">
        <f>IF([1]HAZİRAN!J53=0,"",[1]HAZİRAN!J53)</f>
        <v>526</v>
      </c>
      <c r="J33" s="55">
        <f>IF([1]HAZİRAN!K53=0,"",[1]HAZİRAN!K53)</f>
        <v>547</v>
      </c>
      <c r="K33" s="55">
        <f>IF([1]HAZİRAN!L53=0,"",[1]HAZİRAN!L53)</f>
        <v>18</v>
      </c>
      <c r="L33" s="55">
        <f>IF([1]HAZİRAN!M53=0,"",[1]HAZİRAN!M53)</f>
        <v>7196</v>
      </c>
      <c r="M33" s="55">
        <f>IF([1]HAZİRAN!N53=0,"",[1]HAZİRAN!N53)</f>
        <v>1169</v>
      </c>
      <c r="N33" s="25">
        <f>IF([1]HAZİRAN!O53=0,"",[1]HAZİRAN!O53)</f>
        <v>582424</v>
      </c>
      <c r="O33" s="59">
        <f t="shared" si="5"/>
        <v>9.5950006868222332E-2</v>
      </c>
      <c r="P33" s="29">
        <f t="shared" si="6"/>
        <v>1251796</v>
      </c>
      <c r="Q33" s="60">
        <f t="shared" si="7"/>
        <v>0.1211375130872937</v>
      </c>
    </row>
    <row r="34" spans="1:20" s="31" customFormat="1" ht="18.95" customHeight="1" x14ac:dyDescent="0.2">
      <c r="A34" s="24" t="s">
        <v>28</v>
      </c>
      <c r="B34" s="25">
        <f>IF([1]TEMMUZ!C53=0,"",[1]TEMMUZ!C53)</f>
        <v>353418</v>
      </c>
      <c r="C34" s="25">
        <f>IF([1]TEMMUZ!D53=0,"",[1]TEMMUZ!D53)</f>
        <v>205853</v>
      </c>
      <c r="D34" s="25">
        <f>IF([1]TEMMUZ!E53=0,"",[1]TEMMUZ!E53)</f>
        <v>18804</v>
      </c>
      <c r="E34" s="25">
        <f>IF([1]TEMMUZ!F53=0,"",[1]TEMMUZ!F53)</f>
        <v>1805</v>
      </c>
      <c r="F34" s="25">
        <f>IF([1]TEMMUZ!G53=0,"",[1]TEMMUZ!G53)</f>
        <v>34357</v>
      </c>
      <c r="G34" s="25">
        <f>IF([1]TEMMUZ!H53=0,"",[1]TEMMUZ!H53)</f>
        <v>24672</v>
      </c>
      <c r="H34" s="25">
        <f>IF([1]TEMMUZ!I53=0,"",[1]TEMMUZ!I53)</f>
        <v>9006</v>
      </c>
      <c r="I34" s="25">
        <f>IF([1]TEMMUZ!J53=0,"",[1]TEMMUZ!J53)</f>
        <v>612</v>
      </c>
      <c r="J34" s="25">
        <f>IF([1]TEMMUZ!K53=0,"",[1]TEMMUZ!K53)</f>
        <v>843</v>
      </c>
      <c r="K34" s="25">
        <f>IF([1]TEMMUZ!L53=0,"",[1]TEMMUZ!L53)</f>
        <v>41</v>
      </c>
      <c r="L34" s="25">
        <f>IF([1]TEMMUZ!M53=0,"",[1]TEMMUZ!M53)</f>
        <v>12564</v>
      </c>
      <c r="M34" s="25">
        <f>IF([1]TEMMUZ!N53=0,"",[1]TEMMUZ!N53)</f>
        <v>2251</v>
      </c>
      <c r="N34" s="25">
        <f>IF([1]TEMMUZ!O53=0,"",[1]TEMMUZ!O53)</f>
        <v>664226</v>
      </c>
      <c r="O34" s="59">
        <f t="shared" si="5"/>
        <v>2.1287991370140991E-3</v>
      </c>
      <c r="P34" s="29">
        <f t="shared" si="6"/>
        <v>1916022</v>
      </c>
      <c r="Q34" s="60">
        <f t="shared" si="7"/>
        <v>7.6806440082816479E-2</v>
      </c>
    </row>
    <row r="35" spans="1:20" s="31" customFormat="1" ht="18.95" customHeight="1" x14ac:dyDescent="0.2">
      <c r="A35" s="63" t="s">
        <v>29</v>
      </c>
      <c r="B35" s="25">
        <f>IF([1]AĞUSTOS!C53=0,"",[1]AĞUSTOS!C53)</f>
        <v>348642</v>
      </c>
      <c r="C35" s="25">
        <f>IF([1]AĞUSTOS!D53=0,"",[1]AĞUSTOS!D53)</f>
        <v>205501</v>
      </c>
      <c r="D35" s="25">
        <f>IF([1]AĞUSTOS!E53=0,"",[1]AĞUSTOS!E53)</f>
        <v>44425</v>
      </c>
      <c r="E35" s="25">
        <f>IF([1]AĞUSTOS!F53=0,"",[1]AĞUSTOS!F53)</f>
        <v>2201</v>
      </c>
      <c r="F35" s="25">
        <f>IF([1]AĞUSTOS!G53=0,"",[1]AĞUSTOS!G53)</f>
        <v>40676</v>
      </c>
      <c r="G35" s="25">
        <f>IF([1]AĞUSTOS!H53=0,"",[1]AĞUSTOS!H53)</f>
        <v>27220</v>
      </c>
      <c r="H35" s="25">
        <f>IF([1]AĞUSTOS!I53=0,"",[1]AĞUSTOS!I53)</f>
        <v>9825</v>
      </c>
      <c r="I35" s="25">
        <f>IF([1]AĞUSTOS!J53=0,"",[1]AĞUSTOS!J53)</f>
        <v>676</v>
      </c>
      <c r="J35" s="25">
        <f>IF([1]AĞUSTOS!K53=0,"",[1]AĞUSTOS!K53)</f>
        <v>1233</v>
      </c>
      <c r="K35" s="25">
        <f>IF([1]AĞUSTOS!L53=0,"",[1]AĞUSTOS!L53)</f>
        <v>41</v>
      </c>
      <c r="L35" s="25">
        <f>IF([1]AĞUSTOS!M53=0,"",[1]AĞUSTOS!M53)</f>
        <v>17431</v>
      </c>
      <c r="M35" s="25">
        <f>IF([1]AĞUSTOS!N53=0,"",[1]AĞUSTOS!N53)</f>
        <v>3580</v>
      </c>
      <c r="N35" s="25">
        <f>IF([1]AĞUSTOS!O53=0,"",[1]AĞUSTOS!O53)</f>
        <v>701451</v>
      </c>
      <c r="O35" s="59">
        <f t="shared" si="5"/>
        <v>7.811873198847262E-2</v>
      </c>
      <c r="P35" s="29">
        <f t="shared" si="6"/>
        <v>2617473</v>
      </c>
      <c r="Q35" s="60">
        <f t="shared" si="7"/>
        <v>7.7157804937569477E-2</v>
      </c>
    </row>
    <row r="36" spans="1:20" s="31" customFormat="1" ht="18.95" customHeight="1" x14ac:dyDescent="0.2">
      <c r="A36" s="63" t="s">
        <v>30</v>
      </c>
      <c r="B36" s="25">
        <f>IF([1]EYLÜL!C53=0,"",[1]EYLÜL!C53)</f>
        <v>312411</v>
      </c>
      <c r="C36" s="25">
        <f>IF([1]EYLÜL!D53=0,"",[1]EYLÜL!D53)</f>
        <v>170894</v>
      </c>
      <c r="D36" s="25">
        <f>IF([1]EYLÜL!E53=0,"",[1]EYLÜL!E53)</f>
        <v>46751</v>
      </c>
      <c r="E36" s="25">
        <f>IF([1]EYLÜL!F53=0,"",[1]EYLÜL!F53)</f>
        <v>1383</v>
      </c>
      <c r="F36" s="25">
        <f>IF([1]EYLÜL!G53=0,"",[1]EYLÜL!G53)</f>
        <v>35310</v>
      </c>
      <c r="G36" s="25">
        <f>IF([1]EYLÜL!H53=0,"",[1]EYLÜL!H53)</f>
        <v>33315</v>
      </c>
      <c r="H36" s="25">
        <f>IF([1]EYLÜL!I53=0,"",[1]EYLÜL!I53)</f>
        <v>8876</v>
      </c>
      <c r="I36" s="25">
        <f>IF([1]EYLÜL!J53=0,"",[1]EYLÜL!J53)</f>
        <v>593</v>
      </c>
      <c r="J36" s="25">
        <f>IF([1]EYLÜL!K53=0,"",[1]EYLÜL!K53)</f>
        <v>676</v>
      </c>
      <c r="K36" s="25">
        <f>IF([1]EYLÜL!L53=0,"",[1]EYLÜL!L53)</f>
        <v>46</v>
      </c>
      <c r="L36" s="25">
        <f>IF([1]EYLÜL!M53=0,"",[1]EYLÜL!M53)</f>
        <v>10962</v>
      </c>
      <c r="M36" s="25">
        <f>IF([1]EYLÜL!N53=0,"",[1]EYLÜL!N53)</f>
        <v>1163</v>
      </c>
      <c r="N36" s="25">
        <f>IF([1]EYLÜL!O53=0,"",[1]EYLÜL!O53)</f>
        <v>622380</v>
      </c>
      <c r="O36" s="59">
        <f t="shared" si="5"/>
        <v>0.13687925384421476</v>
      </c>
      <c r="P36" s="29">
        <f t="shared" si="6"/>
        <v>3239853</v>
      </c>
      <c r="Q36" s="60">
        <f t="shared" si="7"/>
        <v>8.813851691410067E-2</v>
      </c>
    </row>
    <row r="37" spans="1:20" s="31" customFormat="1" ht="18.95" customHeight="1" x14ac:dyDescent="0.2">
      <c r="A37" s="63" t="s">
        <v>31</v>
      </c>
      <c r="B37" s="25">
        <f>IF([1]EKİM!C53=0,"",[1]EKİM!C53)</f>
        <v>222074</v>
      </c>
      <c r="C37" s="25">
        <f>IF([1]EKİM!D53=0,"",[1]EKİM!D53)</f>
        <v>94488</v>
      </c>
      <c r="D37" s="25">
        <f>IF([1]EKİM!E53=0,"",[1]EKİM!E53)</f>
        <v>32683</v>
      </c>
      <c r="E37" s="25">
        <f>IF([1]EKİM!F53=0,"",[1]EKİM!F53)</f>
        <v>521</v>
      </c>
      <c r="F37" s="25">
        <f>IF([1]EKİM!G53=0,"",[1]EKİM!G53)</f>
        <v>27564</v>
      </c>
      <c r="G37" s="25">
        <f>IF([1]EKİM!H53=0,"",[1]EKİM!H53)</f>
        <v>12805</v>
      </c>
      <c r="H37" s="25">
        <f>IF([1]EKİM!I53=0,"",[1]EKİM!I53)</f>
        <v>6185</v>
      </c>
      <c r="I37" s="25">
        <f>IF([1]EKİM!J53=0,"",[1]EKİM!J53)</f>
        <v>330</v>
      </c>
      <c r="J37" s="25">
        <f>IF([1]EKİM!K53=0,"",[1]EKİM!K53)</f>
        <v>608</v>
      </c>
      <c r="K37" s="25">
        <f>IF([1]EKİM!L53=0,"",[1]EKİM!L53)</f>
        <v>2</v>
      </c>
      <c r="L37" s="25">
        <f>IF([1]EKİM!M53=0,"",[1]EKİM!M53)</f>
        <v>3107</v>
      </c>
      <c r="M37" s="25">
        <f>IF([1]EKİM!N53=0,"",[1]EKİM!N53)</f>
        <v>167</v>
      </c>
      <c r="N37" s="25">
        <f>IF([1]EKİM!O53=0,"",[1]EKİM!O53)</f>
        <v>400534</v>
      </c>
      <c r="O37" s="59">
        <f t="shared" si="5"/>
        <v>4.6832978320243586E-2</v>
      </c>
      <c r="P37" s="29">
        <f t="shared" si="6"/>
        <v>3640387</v>
      </c>
      <c r="Q37" s="60">
        <f t="shared" si="7"/>
        <v>8.3434968967649806E-2</v>
      </c>
    </row>
    <row r="38" spans="1:20" s="31" customFormat="1" ht="18.95" customHeight="1" x14ac:dyDescent="0.2">
      <c r="A38" s="63" t="s">
        <v>32</v>
      </c>
      <c r="B38" s="25" t="str">
        <f>IF([1]KASIM!C53=0,"",[1]KASIM!C53)</f>
        <v/>
      </c>
      <c r="C38" s="25" t="str">
        <f>IF([1]KASIM!D53=0,"",[1]KASIM!D53)</f>
        <v/>
      </c>
      <c r="D38" s="25" t="str">
        <f>IF([1]KASIM!E53=0,"",[1]KASIM!E53)</f>
        <v/>
      </c>
      <c r="E38" s="25" t="str">
        <f>IF([1]KASIM!F53=0,"",[1]KASIM!F53)</f>
        <v/>
      </c>
      <c r="F38" s="25" t="str">
        <f>IF([1]KASIM!G53=0,"",[1]KASIM!G53)</f>
        <v/>
      </c>
      <c r="G38" s="25" t="str">
        <f>IF([1]KASIM!H53=0,"",[1]KASIM!H53)</f>
        <v/>
      </c>
      <c r="H38" s="25" t="str">
        <f>IF([1]KASIM!I53=0,"",[1]KASIM!I53)</f>
        <v/>
      </c>
      <c r="I38" s="25" t="str">
        <f>IF([1]KASIM!J53=0,"",[1]KASIM!J53)</f>
        <v/>
      </c>
      <c r="J38" s="25" t="str">
        <f>IF([1]KASIM!K53=0,"",[1]KASIM!K53)</f>
        <v/>
      </c>
      <c r="K38" s="25" t="str">
        <f>IF([1]KASIM!L53=0,"",[1]KASIM!L53)</f>
        <v/>
      </c>
      <c r="L38" s="25" t="str">
        <f>IF([1]KASIM!M53=0,"",[1]KASIM!M53)</f>
        <v/>
      </c>
      <c r="M38" s="25" t="str">
        <f>IF([1]KASIM!N53=0,"",[1]KASIM!N53)</f>
        <v/>
      </c>
      <c r="N38" s="25" t="str">
        <f>IF([1]KASIM!O53=0,"",[1]KASIM!O53)</f>
        <v/>
      </c>
      <c r="O38" s="59" t="e">
        <f t="shared" si="5"/>
        <v>#VALUE!</v>
      </c>
      <c r="P38" s="29" t="str">
        <f t="shared" si="6"/>
        <v/>
      </c>
      <c r="Q38" s="60" t="e">
        <f t="shared" si="7"/>
        <v>#VALUE!</v>
      </c>
    </row>
    <row r="39" spans="1:20" s="31" customFormat="1" ht="18.95" customHeight="1" x14ac:dyDescent="0.2">
      <c r="A39" s="63" t="s">
        <v>33</v>
      </c>
      <c r="B39" s="25" t="str">
        <f>IF([1]ARALIK!C53=0,"",[1]ARALIK!C53)</f>
        <v/>
      </c>
      <c r="C39" s="25" t="str">
        <f>IF([1]ARALIK!D53=0,"",[1]ARALIK!D53)</f>
        <v/>
      </c>
      <c r="D39" s="25" t="str">
        <f>IF([1]ARALIK!E53=0,"",[1]ARALIK!E53)</f>
        <v/>
      </c>
      <c r="E39" s="25" t="str">
        <f>IF([1]ARALIK!F53=0,"",[1]ARALIK!F53)</f>
        <v/>
      </c>
      <c r="F39" s="25" t="str">
        <f>IF([1]ARALIK!G53=0,"",[1]ARALIK!G53)</f>
        <v/>
      </c>
      <c r="G39" s="25" t="str">
        <f>IF([1]ARALIK!H53=0,"",[1]ARALIK!H53)</f>
        <v/>
      </c>
      <c r="H39" s="25" t="str">
        <f>IF([1]ARALIK!I53=0,"",[1]ARALIK!I53)</f>
        <v/>
      </c>
      <c r="I39" s="25" t="str">
        <f>IF([1]ARALIK!J53=0,"",[1]ARALIK!J53)</f>
        <v/>
      </c>
      <c r="J39" s="25" t="str">
        <f>IF([1]ARALIK!K53=0,"",[1]ARALIK!K53)</f>
        <v/>
      </c>
      <c r="K39" s="25" t="str">
        <f>IF([1]ARALIK!L53=0,"",[1]ARALIK!L53)</f>
        <v/>
      </c>
      <c r="L39" s="25" t="str">
        <f>IF([1]ARALIK!M53=0,"",[1]ARALIK!M53)</f>
        <v/>
      </c>
      <c r="M39" s="27" t="str">
        <f>IF([1]ARALIK!N53=0,"",[1]ARALIK!N53)</f>
        <v/>
      </c>
      <c r="N39" s="25" t="str">
        <f>IF([1]ARALIK!O53=0,"",[1]ARALIK!O53)</f>
        <v/>
      </c>
      <c r="O39" s="59" t="e">
        <f>(N39-N21)/N21</f>
        <v>#VALUE!</v>
      </c>
      <c r="P39" s="29" t="str">
        <f t="shared" si="6"/>
        <v/>
      </c>
      <c r="Q39" s="60" t="e">
        <f t="shared" si="7"/>
        <v>#VALUE!</v>
      </c>
    </row>
    <row r="40" spans="1:20" s="66" customFormat="1" ht="24" customHeight="1" x14ac:dyDescent="0.2">
      <c r="A40" s="64" t="s">
        <v>34</v>
      </c>
      <c r="B40" s="37">
        <f>SUM(B28:B39)</f>
        <v>1916501</v>
      </c>
      <c r="C40" s="37">
        <f t="shared" ref="C40:M40" si="8">SUM(C28:C39)</f>
        <v>1001944</v>
      </c>
      <c r="D40" s="37">
        <f t="shared" si="8"/>
        <v>217992</v>
      </c>
      <c r="E40" s="37">
        <f t="shared" si="8"/>
        <v>7720</v>
      </c>
      <c r="F40" s="37">
        <f t="shared" si="8"/>
        <v>207269</v>
      </c>
      <c r="G40" s="37">
        <f t="shared" si="8"/>
        <v>166719</v>
      </c>
      <c r="H40" s="37">
        <f t="shared" si="8"/>
        <v>49517</v>
      </c>
      <c r="I40" s="37">
        <f t="shared" si="8"/>
        <v>3163</v>
      </c>
      <c r="J40" s="37">
        <f t="shared" si="8"/>
        <v>4608</v>
      </c>
      <c r="K40" s="37">
        <f t="shared" si="8"/>
        <v>180</v>
      </c>
      <c r="L40" s="37">
        <f t="shared" si="8"/>
        <v>56091</v>
      </c>
      <c r="M40" s="37">
        <f t="shared" si="8"/>
        <v>8683</v>
      </c>
      <c r="N40" s="37">
        <f>SUM(N28:N39)</f>
        <v>3640387</v>
      </c>
      <c r="O40" s="38"/>
      <c r="P40" s="39"/>
      <c r="Q40" s="40"/>
      <c r="R40" s="65"/>
      <c r="S40" s="65"/>
    </row>
    <row r="41" spans="1:20" ht="14.1" customHeight="1" x14ac:dyDescent="0.2">
      <c r="A41" s="1"/>
      <c r="B41" s="67"/>
      <c r="C41" s="67"/>
      <c r="D41" s="67"/>
      <c r="E41" s="68"/>
      <c r="F41" s="67"/>
      <c r="G41" s="67"/>
      <c r="H41" s="67"/>
      <c r="I41" s="67"/>
      <c r="J41" s="67"/>
      <c r="K41" s="67"/>
      <c r="L41" s="67"/>
      <c r="M41" s="69"/>
      <c r="N41" s="67"/>
      <c r="O41" s="1"/>
      <c r="P41" s="1"/>
      <c r="Q41" s="1"/>
      <c r="R41" s="70"/>
      <c r="S41" s="70"/>
    </row>
    <row r="42" spans="1:20" ht="45" customHeight="1" x14ac:dyDescent="0.2">
      <c r="A42" s="71" t="s">
        <v>40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3"/>
      <c r="R42" s="62"/>
      <c r="S42" s="62"/>
      <c r="T42" s="70"/>
    </row>
    <row r="43" spans="1:20" ht="16.5" customHeight="1" x14ac:dyDescent="0.2">
      <c r="A43" s="74" t="s">
        <v>41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6">
        <f ca="1">TODAY()</f>
        <v>45611</v>
      </c>
      <c r="Q43" s="77"/>
      <c r="R43" s="78"/>
      <c r="S43" s="70"/>
      <c r="T43" s="70"/>
    </row>
    <row r="44" spans="1:20" ht="12" customHeight="1" x14ac:dyDescent="0.2">
      <c r="A44" s="79" t="s">
        <v>42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1"/>
      <c r="Q44" s="82"/>
      <c r="R44" s="62"/>
      <c r="S44" s="62"/>
      <c r="T44" s="70"/>
    </row>
    <row r="45" spans="1:20" ht="14.25" customHeight="1" x14ac:dyDescent="0.2">
      <c r="A45" s="6"/>
      <c r="B45" s="83"/>
      <c r="C45" s="83"/>
      <c r="D45" s="83"/>
      <c r="E45" s="83"/>
      <c r="F45" s="83"/>
      <c r="G45" s="6"/>
      <c r="H45" s="83"/>
      <c r="I45" s="83"/>
      <c r="J45" s="83"/>
      <c r="K45" s="84"/>
      <c r="L45" s="1"/>
      <c r="M45" s="1"/>
      <c r="N45" s="1"/>
      <c r="O45" s="1"/>
      <c r="P45" s="1"/>
      <c r="Q45" s="1"/>
      <c r="R45" s="70"/>
      <c r="S45" s="70"/>
      <c r="T45" s="70"/>
    </row>
    <row r="46" spans="1:20" ht="14.25" customHeight="1" x14ac:dyDescent="0.2">
      <c r="A46" s="85"/>
      <c r="B46" s="1"/>
      <c r="C46" s="83"/>
      <c r="D46" s="83"/>
      <c r="E46" s="83"/>
      <c r="F46" s="67"/>
      <c r="G46" s="67"/>
      <c r="H46" s="67"/>
      <c r="I46" s="67"/>
      <c r="J46" s="67"/>
      <c r="K46" s="67"/>
      <c r="L46" s="1"/>
      <c r="M46" s="1"/>
      <c r="N46" s="1"/>
      <c r="O46" s="1"/>
      <c r="P46" s="1"/>
      <c r="Q46" s="1"/>
      <c r="R46" s="70"/>
      <c r="S46" s="70"/>
      <c r="T46" s="70"/>
    </row>
    <row r="47" spans="1:20" ht="14.25" customHeight="1" x14ac:dyDescent="0.2">
      <c r="A47" s="85"/>
      <c r="B47" s="1"/>
      <c r="C47" s="83"/>
      <c r="D47" s="83"/>
      <c r="E47" s="83"/>
      <c r="F47" s="67"/>
      <c r="G47" s="67"/>
      <c r="H47" s="67"/>
      <c r="I47" s="67"/>
      <c r="J47" s="67"/>
      <c r="K47" s="67"/>
      <c r="L47" s="1"/>
      <c r="M47" s="1"/>
      <c r="N47" s="1"/>
      <c r="O47" s="1"/>
      <c r="P47" s="1"/>
      <c r="Q47" s="1"/>
    </row>
    <row r="48" spans="1:20" ht="14.25" customHeight="1" x14ac:dyDescent="0.2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</row>
    <row r="49" ht="14.25" customHeight="1" x14ac:dyDescent="0.2"/>
  </sheetData>
  <mergeCells count="9">
    <mergeCell ref="A43:O43"/>
    <mergeCell ref="P43:Q43"/>
    <mergeCell ref="A44:O44"/>
    <mergeCell ref="C2:O2"/>
    <mergeCell ref="C3:O3"/>
    <mergeCell ref="C4:O4"/>
    <mergeCell ref="A6:Q7"/>
    <mergeCell ref="A25:Q26"/>
    <mergeCell ref="A42:Q42"/>
  </mergeCells>
  <conditionalFormatting sqref="O28:O39">
    <cfRule type="cellIs" dxfId="7" priority="7" stopIfTrue="1" operator="greaterThan">
      <formula>0</formula>
    </cfRule>
    <cfRule type="cellIs" dxfId="6" priority="8" stopIfTrue="1" operator="lessThan">
      <formula>0</formula>
    </cfRule>
  </conditionalFormatting>
  <conditionalFormatting sqref="O10:O21">
    <cfRule type="cellIs" dxfId="5" priority="5" stopIfTrue="1" operator="greaterThan">
      <formula>0</formula>
    </cfRule>
    <cfRule type="cellIs" dxfId="4" priority="6" stopIfTrue="1" operator="lessThan">
      <formula>0</formula>
    </cfRule>
  </conditionalFormatting>
  <conditionalFormatting sqref="Q10:Q21">
    <cfRule type="cellIs" dxfId="3" priority="3" stopIfTrue="1" operator="greaterThan">
      <formula>0</formula>
    </cfRule>
    <cfRule type="cellIs" dxfId="2" priority="4" stopIfTrue="1" operator="lessThan">
      <formula>0</formula>
    </cfRule>
  </conditionalFormatting>
  <conditionalFormatting sqref="Q28:Q39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2023-2024 ÖZET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2024-11-15T12:17:29Z</dcterms:created>
  <dcterms:modified xsi:type="dcterms:W3CDTF">2024-11-15T12:17:56Z</dcterms:modified>
</cp:coreProperties>
</file>