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571DE5F7-AE5A-4970-8E16-C31DB9BDAE56}" xr6:coauthVersionLast="36" xr6:coauthVersionMax="36" xr10:uidLastSave="{00000000-0000-0000-0000-000000000000}"/>
  <bookViews>
    <workbookView xWindow="0" yWindow="0" windowWidth="28800" windowHeight="11550" xr2:uid="{1541481B-9556-49B9-A1ED-567B156A4238}"/>
  </bookViews>
  <sheets>
    <sheet name="2022-2023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N39" i="1"/>
  <c r="O39" i="1" s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O38" i="1" s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O37" i="1" s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O36" i="1" s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O35" i="1" s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O34" i="1" s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O33" i="1" s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O32" i="1" s="1"/>
  <c r="M32" i="1"/>
  <c r="L32" i="1"/>
  <c r="K32" i="1"/>
  <c r="J32" i="1"/>
  <c r="I32" i="1"/>
  <c r="H32" i="1"/>
  <c r="G32" i="1"/>
  <c r="F32" i="1"/>
  <c r="E32" i="1"/>
  <c r="E40" i="1" s="1"/>
  <c r="D32" i="1"/>
  <c r="C32" i="1"/>
  <c r="B32" i="1"/>
  <c r="N31" i="1"/>
  <c r="O31" i="1" s="1"/>
  <c r="M31" i="1"/>
  <c r="L31" i="1"/>
  <c r="L40" i="1" s="1"/>
  <c r="K31" i="1"/>
  <c r="J31" i="1"/>
  <c r="I31" i="1"/>
  <c r="H31" i="1"/>
  <c r="H40" i="1" s="1"/>
  <c r="G31" i="1"/>
  <c r="F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D30" i="1"/>
  <c r="C30" i="1"/>
  <c r="B30" i="1"/>
  <c r="N29" i="1"/>
  <c r="O29" i="1" s="1"/>
  <c r="M29" i="1"/>
  <c r="L29" i="1"/>
  <c r="K29" i="1"/>
  <c r="J29" i="1"/>
  <c r="I29" i="1"/>
  <c r="H29" i="1"/>
  <c r="G29" i="1"/>
  <c r="F29" i="1"/>
  <c r="D29" i="1"/>
  <c r="C29" i="1"/>
  <c r="B29" i="1"/>
  <c r="N28" i="1"/>
  <c r="P28" i="1" s="1"/>
  <c r="M28" i="1"/>
  <c r="M40" i="1" s="1"/>
  <c r="L28" i="1"/>
  <c r="K28" i="1"/>
  <c r="K40" i="1" s="1"/>
  <c r="J28" i="1"/>
  <c r="J40" i="1" s="1"/>
  <c r="I28" i="1"/>
  <c r="I40" i="1" s="1"/>
  <c r="H28" i="1"/>
  <c r="G28" i="1"/>
  <c r="G40" i="1" s="1"/>
  <c r="F28" i="1"/>
  <c r="F40" i="1" s="1"/>
  <c r="D28" i="1"/>
  <c r="D40" i="1" s="1"/>
  <c r="C28" i="1"/>
  <c r="C40" i="1" s="1"/>
  <c r="B28" i="1"/>
  <c r="B40" i="1" s="1"/>
  <c r="N40" i="1" s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N20" i="1"/>
  <c r="N19" i="1"/>
  <c r="N18" i="1"/>
  <c r="N17" i="1"/>
  <c r="N16" i="1"/>
  <c r="N15" i="1"/>
  <c r="N14" i="1"/>
  <c r="N13" i="1"/>
  <c r="N12" i="1"/>
  <c r="N11" i="1"/>
  <c r="N10" i="1"/>
  <c r="N22" i="1" s="1"/>
  <c r="Q28" i="1" l="1"/>
  <c r="P29" i="1"/>
  <c r="O28" i="1"/>
  <c r="Q29" i="1" l="1"/>
  <c r="P30" i="1"/>
  <c r="P31" i="1" l="1"/>
  <c r="Q30" i="1"/>
  <c r="Q31" i="1" l="1"/>
  <c r="P32" i="1"/>
  <c r="Q32" i="1" l="1"/>
  <c r="P33" i="1"/>
  <c r="Q33" i="1" l="1"/>
  <c r="P34" i="1"/>
  <c r="Q34" i="1" l="1"/>
  <c r="P35" i="1"/>
  <c r="P36" i="1" l="1"/>
  <c r="Q35" i="1"/>
  <c r="P37" i="1" l="1"/>
  <c r="Q36" i="1"/>
  <c r="P38" i="1" l="1"/>
  <c r="Q37" i="1"/>
  <c r="P39" i="1" l="1"/>
  <c r="Q39" i="1" s="1"/>
  <c r="Q38" i="1"/>
</calcChain>
</file>

<file path=xl/sharedStrings.xml><?xml version="1.0" encoding="utf-8"?>
<sst xmlns="http://schemas.openxmlformats.org/spreadsheetml/2006/main" count="78" uniqueCount="44">
  <si>
    <t>T.C.</t>
  </si>
  <si>
    <t>MUĞLA VALİLİĞİ</t>
  </si>
  <si>
    <t>İl Kültür ve Turizm Müdürlüğü</t>
  </si>
  <si>
    <t>2022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</si>
  <si>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</si>
  <si>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</si>
  <si>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</si>
  <si>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</si>
  <si>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</si>
  <si>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</si>
  <si>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</si>
  <si>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</si>
  <si>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</si>
  <si>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</si>
  <si>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</si>
  <si>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</si>
  <si>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</si>
  <si>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</si>
  <si>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2021 E GÖRE AYLIK ARTIŞ %</t>
  </si>
  <si>
    <t>AYLARIN TOPLAMI</t>
  </si>
  <si>
    <t>2021 E GÖRE GENEL ARTIŞ %</t>
  </si>
  <si>
    <t>OCAK</t>
  </si>
  <si>
    <t>KAPALI</t>
  </si>
  <si>
    <t>0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</si>
  <si>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</si>
  <si>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</si>
  <si>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</si>
  <si>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</si>
  <si>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</si>
  <si>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</si>
  <si>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</si>
  <si>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</si>
  <si>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</si>
  <si>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</si>
  <si>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</si>
  <si>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</si>
  <si>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2023 YILINDA MUĞLA İLİ GÜMRÜK KAPILARINDAN ÜLKEMİZE GİRİŞ YAPAN TURİSTLERİN AYLARA VE HUDUT KAPILARINA GÖRE DAĞILIMI</t>
  </si>
  <si>
    <t>MARMARİS LİMANI</t>
  </si>
  <si>
    <t>BODRUM LİMANI</t>
  </si>
  <si>
    <t>AYLIK ARTIŞ %</t>
  </si>
  <si>
    <t>GENEL ARTIŞ %</t>
  </si>
  <si>
    <t>BİLGİLER, MUĞLA EMNİYET MÜDÜRLÜĞÜ PASAPORT ŞUBE MÜDÜRLÜĞÜNDEN VE HAVALİMANLARI YER HİZMET KURULUŞLARI İLE LİMAN BAŞKANLIKLARINDAN SAĞLANARAK MUĞLA İL KÜLTÜR VE TURİZM MÜDÜRLÜĞÜNCE ASLI YÖRÜK TARAFINDAN HAZIRLANMIŞTIR.</t>
  </si>
  <si>
    <t>BİLGİLER  YAZDIRILDIĞI  TARİHTEN  ÖNCEKİ  AYLARI  KAPSAR.   KAYITLARDAN YAZDIRILDIĞI TARİH:</t>
  </si>
  <si>
    <t>TELEFON: 0252 - 214 12 61 FAKS: 0252 - 214 12 44   WEB:www.mugla.ktb.gov.tr    e-mail:muglabilgi@ktb.gov.tr - mustafakoroglu@ktb.gov.tr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</si>
</sst>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sz val="10"/>
      <color indexed="1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" fillId="0" borderId="0" xfId="0" applyFont="1" applyBorder="1"/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Fill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vertical="center" wrapText="1"/>
      <protection hidden="1"/>
    </xf>
    <xf numFmtId="0" fontId="8" fillId="0" borderId="9" xfId="0" applyFont="1" applyFill="1" applyBorder="1" applyAlignment="1" applyProtection="1">
      <alignment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Border="1" applyProtection="1">
      <protection hidden="1"/>
    </xf>
    <xf numFmtId="3" fontId="2" fillId="0" borderId="8" xfId="0" applyNumberFormat="1" applyFont="1" applyFill="1" applyBorder="1" applyProtection="1">
      <protection hidden="1"/>
    </xf>
    <xf numFmtId="3" fontId="2" fillId="2" borderId="8" xfId="0" applyNumberFormat="1" applyFont="1" applyFill="1" applyBorder="1" applyProtection="1">
      <protection hidden="1"/>
    </xf>
    <xf numFmtId="3" fontId="2" fillId="0" borderId="8" xfId="0" applyNumberFormat="1" applyFont="1" applyFill="1" applyBorder="1" applyAlignment="1" applyProtection="1">
      <alignment horizontal="right"/>
      <protection hidden="1"/>
    </xf>
    <xf numFmtId="9" fontId="2" fillId="0" borderId="8" xfId="0" applyNumberFormat="1" applyFont="1" applyFill="1" applyBorder="1" applyProtection="1">
      <protection hidden="1"/>
    </xf>
    <xf numFmtId="3" fontId="5" fillId="0" borderId="8" xfId="0" applyNumberFormat="1" applyFont="1" applyFill="1" applyBorder="1" applyProtection="1">
      <protection hidden="1"/>
    </xf>
    <xf numFmtId="9" fontId="5" fillId="0" borderId="8" xfId="0" applyNumberFormat="1" applyFont="1" applyFill="1" applyBorder="1" applyProtection="1">
      <protection hidden="1"/>
    </xf>
    <xf numFmtId="0" fontId="10" fillId="0" borderId="0" xfId="0" applyFont="1"/>
    <xf numFmtId="3" fontId="2" fillId="0" borderId="0" xfId="0" applyNumberFormat="1" applyFont="1"/>
    <xf numFmtId="0" fontId="7" fillId="0" borderId="8" xfId="0" applyFont="1" applyBorder="1" applyAlignment="1" applyProtection="1">
      <alignment horizontal="right" vertical="center"/>
      <protection hidden="1"/>
    </xf>
    <xf numFmtId="3" fontId="11" fillId="0" borderId="8" xfId="0" applyNumberFormat="1" applyFont="1" applyFill="1" applyBorder="1" applyAlignment="1" applyProtection="1">
      <alignment horizontal="right" vertical="center"/>
      <protection hidden="1"/>
    </xf>
    <xf numFmtId="9" fontId="7" fillId="0" borderId="8" xfId="0" applyNumberFormat="1" applyFont="1" applyFill="1" applyBorder="1" applyProtection="1">
      <protection hidden="1"/>
    </xf>
    <xf numFmtId="3" fontId="7" fillId="0" borderId="8" xfId="0" applyNumberFormat="1" applyFont="1" applyFill="1" applyBorder="1" applyProtection="1">
      <protection hidden="1"/>
    </xf>
    <xf numFmtId="9" fontId="7" fillId="0" borderId="8" xfId="0" applyNumberFormat="1" applyFont="1" applyFill="1" applyBorder="1" applyAlignment="1" applyProtection="1">
      <alignment horizontal="right"/>
      <protection hidden="1"/>
    </xf>
    <xf numFmtId="3" fontId="12" fillId="0" borderId="0" xfId="0" applyNumberFormat="1" applyFont="1" applyBorder="1" applyProtection="1">
      <protection hidden="1"/>
    </xf>
    <xf numFmtId="3" fontId="12" fillId="0" borderId="2" xfId="0" applyNumberFormat="1" applyFont="1" applyBorder="1" applyAlignment="1" applyProtection="1">
      <protection hidden="1"/>
    </xf>
    <xf numFmtId="3" fontId="12" fillId="0" borderId="2" xfId="0" applyNumberFormat="1" applyFont="1" applyBorder="1" applyAlignment="1" applyProtection="1">
      <alignment horizontal="center"/>
      <protection hidden="1"/>
    </xf>
    <xf numFmtId="3" fontId="12" fillId="0" borderId="0" xfId="0" applyNumberFormat="1" applyFont="1" applyFill="1" applyBorder="1" applyProtection="1">
      <protection hidden="1"/>
    </xf>
    <xf numFmtId="1" fontId="2" fillId="0" borderId="0" xfId="0" applyNumberFormat="1" applyFont="1" applyBorder="1" applyProtection="1">
      <protection hidden="1"/>
    </xf>
    <xf numFmtId="3" fontId="2" fillId="0" borderId="0" xfId="0" applyNumberFormat="1" applyFont="1" applyBorder="1" applyProtection="1">
      <protection hidden="1"/>
    </xf>
    <xf numFmtId="9" fontId="1" fillId="0" borderId="0" xfId="0" applyNumberFormat="1" applyFont="1" applyBorder="1" applyProtection="1">
      <protection hidden="1"/>
    </xf>
    <xf numFmtId="3" fontId="12" fillId="0" borderId="5" xfId="0" applyNumberFormat="1" applyFont="1" applyBorder="1" applyAlignment="1" applyProtection="1">
      <protection hidden="1"/>
    </xf>
    <xf numFmtId="3" fontId="12" fillId="0" borderId="0" xfId="0" applyNumberFormat="1" applyFont="1" applyBorder="1" applyAlignment="1" applyProtection="1">
      <protection hidden="1"/>
    </xf>
    <xf numFmtId="3" fontId="12" fillId="0" borderId="5" xfId="0" applyNumberFormat="1" applyFont="1" applyBorder="1" applyAlignment="1" applyProtection="1">
      <alignment horizontal="center"/>
      <protection hidden="1"/>
    </xf>
    <xf numFmtId="3" fontId="12" fillId="0" borderId="0" xfId="0" applyNumberFormat="1" applyFont="1"/>
    <xf numFmtId="3" fontId="2" fillId="0" borderId="0" xfId="0" applyNumberFormat="1" applyFont="1" applyFill="1" applyBorder="1" applyProtection="1">
      <protection hidden="1"/>
    </xf>
    <xf numFmtId="3" fontId="1" fillId="0" borderId="0" xfId="0" applyNumberFormat="1" applyFont="1" applyBorder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7" fillId="0" borderId="8" xfId="0" applyFont="1" applyBorder="1" applyAlignment="1" applyProtection="1">
      <alignment wrapText="1"/>
      <protection hidden="1"/>
    </xf>
    <xf numFmtId="0" fontId="7" fillId="0" borderId="8" xfId="0" applyFont="1" applyFill="1" applyBorder="1" applyAlignment="1" applyProtection="1">
      <alignment horizontal="right" vertical="center"/>
      <protection hidden="1"/>
    </xf>
    <xf numFmtId="0" fontId="5" fillId="0" borderId="0" xfId="0" applyFont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0" xfId="0" applyFont="1" applyFill="1" applyBorder="1"/>
    <xf numFmtId="3" fontId="1" fillId="0" borderId="0" xfId="0" applyNumberFormat="1" applyFont="1"/>
  </cellXfs>
  <cellStyles count="1">
    <cellStyle name="Normal" xfId="0" builtinId="0"/>
  </cellStyles>
  <dxfs count="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4673A0A-0251-4751-B6DB-29645782D6C2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4F228CBA-4A35-4CBB-97E3-725AD4C44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43C0A5F3-761B-46D9-93DE-AFFDAA1DB8E5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AA610AFA-08B3-4F12-9EFA-929B8F2512C6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171450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426A6D61-F51C-473E-B363-6591C1249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209550"/>
          <a:ext cx="9048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yda.dogan/Desktop/&#304;STAT&#304;ST&#304;K%20TEMMUZ/2023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2-2023 ÖZET"/>
      <sheetName val="2023 MİLKAPI"/>
      <sheetName val="2023 MİLAY"/>
      <sheetName val="2023 TABLO"/>
      <sheetName val="2023 HAVAYOLUDENİZYOLU"/>
      <sheetName val="SON10YIL AY"/>
      <sheetName val="SONONYILTABLO"/>
      <sheetName val="2013-2023 GRFK"/>
      <sheetName val="2023 İLKBEŞÜLKE"/>
    </sheetNames>
    <sheetDataSet>
      <sheetData sheetId="0">
        <row r="53">
          <cell r="C53">
            <v>4490</v>
          </cell>
          <cell r="D53">
            <v>1673</v>
          </cell>
          <cell r="E53">
            <v>1508</v>
          </cell>
          <cell r="G53">
            <v>1898</v>
          </cell>
          <cell r="H53">
            <v>525</v>
          </cell>
          <cell r="I53">
            <v>650</v>
          </cell>
          <cell r="J53">
            <v>5</v>
          </cell>
          <cell r="K53">
            <v>33</v>
          </cell>
          <cell r="L53">
            <v>239</v>
          </cell>
          <cell r="M53">
            <v>9</v>
          </cell>
          <cell r="N53">
            <v>13</v>
          </cell>
          <cell r="O53">
            <v>11043</v>
          </cell>
        </row>
      </sheetData>
      <sheetData sheetId="1">
        <row r="53">
          <cell r="C53">
            <v>7293</v>
          </cell>
          <cell r="D53">
            <v>1566</v>
          </cell>
          <cell r="E53">
            <v>741</v>
          </cell>
          <cell r="G53">
            <v>1776</v>
          </cell>
          <cell r="H53">
            <v>458</v>
          </cell>
          <cell r="I53">
            <v>491</v>
          </cell>
          <cell r="J53">
            <v>0</v>
          </cell>
          <cell r="K53">
            <v>60</v>
          </cell>
          <cell r="L53">
            <v>160</v>
          </cell>
          <cell r="M53">
            <v>15</v>
          </cell>
          <cell r="N53">
            <v>0</v>
          </cell>
          <cell r="O53">
            <v>12560</v>
          </cell>
        </row>
      </sheetData>
      <sheetData sheetId="2">
        <row r="53">
          <cell r="C53">
            <v>21140</v>
          </cell>
          <cell r="D53">
            <v>3858</v>
          </cell>
          <cell r="E53">
            <v>1806</v>
          </cell>
          <cell r="G53">
            <v>3015</v>
          </cell>
          <cell r="H53">
            <v>58</v>
          </cell>
          <cell r="I53">
            <v>715</v>
          </cell>
          <cell r="J53">
            <v>17</v>
          </cell>
          <cell r="K53">
            <v>38</v>
          </cell>
          <cell r="L53">
            <v>228</v>
          </cell>
          <cell r="M53">
            <v>30</v>
          </cell>
          <cell r="N53">
            <v>0</v>
          </cell>
          <cell r="O53">
            <v>30905</v>
          </cell>
        </row>
      </sheetData>
      <sheetData sheetId="3">
        <row r="53">
          <cell r="C53">
            <v>98046</v>
          </cell>
          <cell r="D53">
            <v>33232</v>
          </cell>
          <cell r="E53">
            <v>9252</v>
          </cell>
          <cell r="G53">
            <v>10736</v>
          </cell>
          <cell r="H53">
            <v>559</v>
          </cell>
          <cell r="I53">
            <v>1975</v>
          </cell>
          <cell r="J53">
            <v>126</v>
          </cell>
          <cell r="K53">
            <v>172</v>
          </cell>
          <cell r="L53">
            <v>171</v>
          </cell>
          <cell r="M53">
            <v>721</v>
          </cell>
          <cell r="N53">
            <v>59</v>
          </cell>
          <cell r="O53">
            <v>155049</v>
          </cell>
        </row>
      </sheetData>
      <sheetData sheetId="4">
        <row r="53">
          <cell r="C53">
            <v>214319</v>
          </cell>
          <cell r="D53">
            <v>95733</v>
          </cell>
          <cell r="E53">
            <v>15625</v>
          </cell>
          <cell r="F53">
            <v>205</v>
          </cell>
          <cell r="G53">
            <v>21759</v>
          </cell>
          <cell r="H53">
            <v>20865</v>
          </cell>
          <cell r="I53">
            <v>3557</v>
          </cell>
          <cell r="J53">
            <v>394</v>
          </cell>
          <cell r="K53">
            <v>245</v>
          </cell>
          <cell r="L53">
            <v>275</v>
          </cell>
          <cell r="M53">
            <v>2468</v>
          </cell>
          <cell r="N53">
            <v>106</v>
          </cell>
          <cell r="O53">
            <v>375551</v>
          </cell>
        </row>
      </sheetData>
      <sheetData sheetId="5">
        <row r="53">
          <cell r="C53">
            <v>279069</v>
          </cell>
          <cell r="D53">
            <v>159390</v>
          </cell>
          <cell r="E53">
            <v>22194</v>
          </cell>
          <cell r="F53">
            <v>1317</v>
          </cell>
          <cell r="G53">
            <v>29296</v>
          </cell>
          <cell r="H53">
            <v>26436</v>
          </cell>
          <cell r="I53">
            <v>5497</v>
          </cell>
          <cell r="J53">
            <v>501</v>
          </cell>
          <cell r="K53">
            <v>639</v>
          </cell>
          <cell r="L53">
            <v>212</v>
          </cell>
          <cell r="M53">
            <v>6002</v>
          </cell>
          <cell r="N53">
            <v>880</v>
          </cell>
          <cell r="O53">
            <v>531433</v>
          </cell>
        </row>
      </sheetData>
      <sheetData sheetId="6">
        <row r="53">
          <cell r="C53">
            <v>334340</v>
          </cell>
          <cell r="D53">
            <v>207173</v>
          </cell>
          <cell r="E53">
            <v>25730</v>
          </cell>
          <cell r="F53">
            <v>2097</v>
          </cell>
          <cell r="G53">
            <v>36883</v>
          </cell>
          <cell r="H53">
            <v>34986</v>
          </cell>
          <cell r="I53">
            <v>7381</v>
          </cell>
          <cell r="J53">
            <v>696</v>
          </cell>
          <cell r="K53">
            <v>880</v>
          </cell>
          <cell r="L53">
            <v>14</v>
          </cell>
          <cell r="M53">
            <v>10330</v>
          </cell>
          <cell r="N53">
            <v>2305</v>
          </cell>
          <cell r="O53">
            <v>662815</v>
          </cell>
        </row>
      </sheetData>
      <sheetData sheetId="7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8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9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0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5DF0C-716F-44C0-BFC2-13F715CE7FC9}">
  <sheetPr codeName="Sayfa15">
    <pageSetUpPr fitToPage="1"/>
  </sheetPr>
  <dimension ref="A1:AG49"/>
  <sheetViews>
    <sheetView tabSelected="1" topLeftCell="A16" zoomScaleNormal="100" workbookViewId="0">
      <selection activeCell="P14" sqref="P14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5703125" style="3" customWidth="1"/>
    <col min="6" max="6" width="7.7109375" style="3" customWidth="1"/>
    <col min="7" max="7" width="7.42578125" style="3" customWidth="1"/>
    <col min="8" max="8" width="6.5703125" style="3" customWidth="1"/>
    <col min="9" max="9" width="6.28515625" style="3" customWidth="1"/>
    <col min="10" max="11" width="6.85546875" style="3" customWidth="1"/>
    <col min="12" max="12" width="6.5703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7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5703125" style="3" customWidth="1"/>
    <col min="262" max="262" width="7.7109375" style="3" customWidth="1"/>
    <col min="263" max="263" width="7.42578125" style="3" customWidth="1"/>
    <col min="264" max="264" width="6.5703125" style="3" customWidth="1"/>
    <col min="265" max="265" width="6.28515625" style="3" customWidth="1"/>
    <col min="266" max="267" width="6.85546875" style="3" customWidth="1"/>
    <col min="268" max="268" width="6.5703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7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5703125" style="3" customWidth="1"/>
    <col min="518" max="518" width="7.7109375" style="3" customWidth="1"/>
    <col min="519" max="519" width="7.42578125" style="3" customWidth="1"/>
    <col min="520" max="520" width="6.5703125" style="3" customWidth="1"/>
    <col min="521" max="521" width="6.28515625" style="3" customWidth="1"/>
    <col min="522" max="523" width="6.85546875" style="3" customWidth="1"/>
    <col min="524" max="524" width="6.5703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7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5703125" style="3" customWidth="1"/>
    <col min="774" max="774" width="7.7109375" style="3" customWidth="1"/>
    <col min="775" max="775" width="7.42578125" style="3" customWidth="1"/>
    <col min="776" max="776" width="6.5703125" style="3" customWidth="1"/>
    <col min="777" max="777" width="6.28515625" style="3" customWidth="1"/>
    <col min="778" max="779" width="6.85546875" style="3" customWidth="1"/>
    <col min="780" max="780" width="6.5703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7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5703125" style="3" customWidth="1"/>
    <col min="1030" max="1030" width="7.7109375" style="3" customWidth="1"/>
    <col min="1031" max="1031" width="7.42578125" style="3" customWidth="1"/>
    <col min="1032" max="1032" width="6.5703125" style="3" customWidth="1"/>
    <col min="1033" max="1033" width="6.28515625" style="3" customWidth="1"/>
    <col min="1034" max="1035" width="6.85546875" style="3" customWidth="1"/>
    <col min="1036" max="1036" width="6.5703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7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5703125" style="3" customWidth="1"/>
    <col min="1286" max="1286" width="7.7109375" style="3" customWidth="1"/>
    <col min="1287" max="1287" width="7.42578125" style="3" customWidth="1"/>
    <col min="1288" max="1288" width="6.5703125" style="3" customWidth="1"/>
    <col min="1289" max="1289" width="6.28515625" style="3" customWidth="1"/>
    <col min="1290" max="1291" width="6.85546875" style="3" customWidth="1"/>
    <col min="1292" max="1292" width="6.5703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7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5703125" style="3" customWidth="1"/>
    <col min="1542" max="1542" width="7.7109375" style="3" customWidth="1"/>
    <col min="1543" max="1543" width="7.42578125" style="3" customWidth="1"/>
    <col min="1544" max="1544" width="6.5703125" style="3" customWidth="1"/>
    <col min="1545" max="1545" width="6.28515625" style="3" customWidth="1"/>
    <col min="1546" max="1547" width="6.85546875" style="3" customWidth="1"/>
    <col min="1548" max="1548" width="6.5703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7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5703125" style="3" customWidth="1"/>
    <col min="1798" max="1798" width="7.7109375" style="3" customWidth="1"/>
    <col min="1799" max="1799" width="7.42578125" style="3" customWidth="1"/>
    <col min="1800" max="1800" width="6.5703125" style="3" customWidth="1"/>
    <col min="1801" max="1801" width="6.28515625" style="3" customWidth="1"/>
    <col min="1802" max="1803" width="6.85546875" style="3" customWidth="1"/>
    <col min="1804" max="1804" width="6.5703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7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5703125" style="3" customWidth="1"/>
    <col min="2054" max="2054" width="7.7109375" style="3" customWidth="1"/>
    <col min="2055" max="2055" width="7.42578125" style="3" customWidth="1"/>
    <col min="2056" max="2056" width="6.5703125" style="3" customWidth="1"/>
    <col min="2057" max="2057" width="6.28515625" style="3" customWidth="1"/>
    <col min="2058" max="2059" width="6.85546875" style="3" customWidth="1"/>
    <col min="2060" max="2060" width="6.5703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7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5703125" style="3" customWidth="1"/>
    <col min="2310" max="2310" width="7.7109375" style="3" customWidth="1"/>
    <col min="2311" max="2311" width="7.42578125" style="3" customWidth="1"/>
    <col min="2312" max="2312" width="6.5703125" style="3" customWidth="1"/>
    <col min="2313" max="2313" width="6.28515625" style="3" customWidth="1"/>
    <col min="2314" max="2315" width="6.85546875" style="3" customWidth="1"/>
    <col min="2316" max="2316" width="6.5703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7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5703125" style="3" customWidth="1"/>
    <col min="2566" max="2566" width="7.7109375" style="3" customWidth="1"/>
    <col min="2567" max="2567" width="7.42578125" style="3" customWidth="1"/>
    <col min="2568" max="2568" width="6.5703125" style="3" customWidth="1"/>
    <col min="2569" max="2569" width="6.28515625" style="3" customWidth="1"/>
    <col min="2570" max="2571" width="6.85546875" style="3" customWidth="1"/>
    <col min="2572" max="2572" width="6.5703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7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5703125" style="3" customWidth="1"/>
    <col min="2822" max="2822" width="7.7109375" style="3" customWidth="1"/>
    <col min="2823" max="2823" width="7.42578125" style="3" customWidth="1"/>
    <col min="2824" max="2824" width="6.5703125" style="3" customWidth="1"/>
    <col min="2825" max="2825" width="6.28515625" style="3" customWidth="1"/>
    <col min="2826" max="2827" width="6.85546875" style="3" customWidth="1"/>
    <col min="2828" max="2828" width="6.5703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7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5703125" style="3" customWidth="1"/>
    <col min="3078" max="3078" width="7.7109375" style="3" customWidth="1"/>
    <col min="3079" max="3079" width="7.42578125" style="3" customWidth="1"/>
    <col min="3080" max="3080" width="6.5703125" style="3" customWidth="1"/>
    <col min="3081" max="3081" width="6.28515625" style="3" customWidth="1"/>
    <col min="3082" max="3083" width="6.85546875" style="3" customWidth="1"/>
    <col min="3084" max="3084" width="6.5703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7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5703125" style="3" customWidth="1"/>
    <col min="3334" max="3334" width="7.7109375" style="3" customWidth="1"/>
    <col min="3335" max="3335" width="7.42578125" style="3" customWidth="1"/>
    <col min="3336" max="3336" width="6.5703125" style="3" customWidth="1"/>
    <col min="3337" max="3337" width="6.28515625" style="3" customWidth="1"/>
    <col min="3338" max="3339" width="6.85546875" style="3" customWidth="1"/>
    <col min="3340" max="3340" width="6.5703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7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5703125" style="3" customWidth="1"/>
    <col min="3590" max="3590" width="7.7109375" style="3" customWidth="1"/>
    <col min="3591" max="3591" width="7.42578125" style="3" customWidth="1"/>
    <col min="3592" max="3592" width="6.5703125" style="3" customWidth="1"/>
    <col min="3593" max="3593" width="6.28515625" style="3" customWidth="1"/>
    <col min="3594" max="3595" width="6.85546875" style="3" customWidth="1"/>
    <col min="3596" max="3596" width="6.5703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7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5703125" style="3" customWidth="1"/>
    <col min="3846" max="3846" width="7.7109375" style="3" customWidth="1"/>
    <col min="3847" max="3847" width="7.42578125" style="3" customWidth="1"/>
    <col min="3848" max="3848" width="6.5703125" style="3" customWidth="1"/>
    <col min="3849" max="3849" width="6.28515625" style="3" customWidth="1"/>
    <col min="3850" max="3851" width="6.85546875" style="3" customWidth="1"/>
    <col min="3852" max="3852" width="6.5703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7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5703125" style="3" customWidth="1"/>
    <col min="4102" max="4102" width="7.7109375" style="3" customWidth="1"/>
    <col min="4103" max="4103" width="7.42578125" style="3" customWidth="1"/>
    <col min="4104" max="4104" width="6.5703125" style="3" customWidth="1"/>
    <col min="4105" max="4105" width="6.28515625" style="3" customWidth="1"/>
    <col min="4106" max="4107" width="6.85546875" style="3" customWidth="1"/>
    <col min="4108" max="4108" width="6.5703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7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5703125" style="3" customWidth="1"/>
    <col min="4358" max="4358" width="7.7109375" style="3" customWidth="1"/>
    <col min="4359" max="4359" width="7.42578125" style="3" customWidth="1"/>
    <col min="4360" max="4360" width="6.5703125" style="3" customWidth="1"/>
    <col min="4361" max="4361" width="6.28515625" style="3" customWidth="1"/>
    <col min="4362" max="4363" width="6.85546875" style="3" customWidth="1"/>
    <col min="4364" max="4364" width="6.5703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7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5703125" style="3" customWidth="1"/>
    <col min="4614" max="4614" width="7.7109375" style="3" customWidth="1"/>
    <col min="4615" max="4615" width="7.42578125" style="3" customWidth="1"/>
    <col min="4616" max="4616" width="6.5703125" style="3" customWidth="1"/>
    <col min="4617" max="4617" width="6.28515625" style="3" customWidth="1"/>
    <col min="4618" max="4619" width="6.85546875" style="3" customWidth="1"/>
    <col min="4620" max="4620" width="6.5703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7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5703125" style="3" customWidth="1"/>
    <col min="4870" max="4870" width="7.7109375" style="3" customWidth="1"/>
    <col min="4871" max="4871" width="7.42578125" style="3" customWidth="1"/>
    <col min="4872" max="4872" width="6.5703125" style="3" customWidth="1"/>
    <col min="4873" max="4873" width="6.28515625" style="3" customWidth="1"/>
    <col min="4874" max="4875" width="6.85546875" style="3" customWidth="1"/>
    <col min="4876" max="4876" width="6.5703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7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5703125" style="3" customWidth="1"/>
    <col min="5126" max="5126" width="7.7109375" style="3" customWidth="1"/>
    <col min="5127" max="5127" width="7.42578125" style="3" customWidth="1"/>
    <col min="5128" max="5128" width="6.5703125" style="3" customWidth="1"/>
    <col min="5129" max="5129" width="6.28515625" style="3" customWidth="1"/>
    <col min="5130" max="5131" width="6.85546875" style="3" customWidth="1"/>
    <col min="5132" max="5132" width="6.5703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7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5703125" style="3" customWidth="1"/>
    <col min="5382" max="5382" width="7.7109375" style="3" customWidth="1"/>
    <col min="5383" max="5383" width="7.42578125" style="3" customWidth="1"/>
    <col min="5384" max="5384" width="6.5703125" style="3" customWidth="1"/>
    <col min="5385" max="5385" width="6.28515625" style="3" customWidth="1"/>
    <col min="5386" max="5387" width="6.85546875" style="3" customWidth="1"/>
    <col min="5388" max="5388" width="6.5703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7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5703125" style="3" customWidth="1"/>
    <col min="5638" max="5638" width="7.7109375" style="3" customWidth="1"/>
    <col min="5639" max="5639" width="7.42578125" style="3" customWidth="1"/>
    <col min="5640" max="5640" width="6.5703125" style="3" customWidth="1"/>
    <col min="5641" max="5641" width="6.28515625" style="3" customWidth="1"/>
    <col min="5642" max="5643" width="6.85546875" style="3" customWidth="1"/>
    <col min="5644" max="5644" width="6.5703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7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5703125" style="3" customWidth="1"/>
    <col min="5894" max="5894" width="7.7109375" style="3" customWidth="1"/>
    <col min="5895" max="5895" width="7.42578125" style="3" customWidth="1"/>
    <col min="5896" max="5896" width="6.5703125" style="3" customWidth="1"/>
    <col min="5897" max="5897" width="6.28515625" style="3" customWidth="1"/>
    <col min="5898" max="5899" width="6.85546875" style="3" customWidth="1"/>
    <col min="5900" max="5900" width="6.5703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7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5703125" style="3" customWidth="1"/>
    <col min="6150" max="6150" width="7.7109375" style="3" customWidth="1"/>
    <col min="6151" max="6151" width="7.42578125" style="3" customWidth="1"/>
    <col min="6152" max="6152" width="6.5703125" style="3" customWidth="1"/>
    <col min="6153" max="6153" width="6.28515625" style="3" customWidth="1"/>
    <col min="6154" max="6155" width="6.85546875" style="3" customWidth="1"/>
    <col min="6156" max="6156" width="6.5703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7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5703125" style="3" customWidth="1"/>
    <col min="6406" max="6406" width="7.7109375" style="3" customWidth="1"/>
    <col min="6407" max="6407" width="7.42578125" style="3" customWidth="1"/>
    <col min="6408" max="6408" width="6.5703125" style="3" customWidth="1"/>
    <col min="6409" max="6409" width="6.28515625" style="3" customWidth="1"/>
    <col min="6410" max="6411" width="6.85546875" style="3" customWidth="1"/>
    <col min="6412" max="6412" width="6.5703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7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5703125" style="3" customWidth="1"/>
    <col min="6662" max="6662" width="7.7109375" style="3" customWidth="1"/>
    <col min="6663" max="6663" width="7.42578125" style="3" customWidth="1"/>
    <col min="6664" max="6664" width="6.5703125" style="3" customWidth="1"/>
    <col min="6665" max="6665" width="6.28515625" style="3" customWidth="1"/>
    <col min="6666" max="6667" width="6.85546875" style="3" customWidth="1"/>
    <col min="6668" max="6668" width="6.5703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7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5703125" style="3" customWidth="1"/>
    <col min="6918" max="6918" width="7.7109375" style="3" customWidth="1"/>
    <col min="6919" max="6919" width="7.42578125" style="3" customWidth="1"/>
    <col min="6920" max="6920" width="6.5703125" style="3" customWidth="1"/>
    <col min="6921" max="6921" width="6.28515625" style="3" customWidth="1"/>
    <col min="6922" max="6923" width="6.85546875" style="3" customWidth="1"/>
    <col min="6924" max="6924" width="6.5703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7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5703125" style="3" customWidth="1"/>
    <col min="7174" max="7174" width="7.7109375" style="3" customWidth="1"/>
    <col min="7175" max="7175" width="7.42578125" style="3" customWidth="1"/>
    <col min="7176" max="7176" width="6.5703125" style="3" customWidth="1"/>
    <col min="7177" max="7177" width="6.28515625" style="3" customWidth="1"/>
    <col min="7178" max="7179" width="6.85546875" style="3" customWidth="1"/>
    <col min="7180" max="7180" width="6.5703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7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5703125" style="3" customWidth="1"/>
    <col min="7430" max="7430" width="7.7109375" style="3" customWidth="1"/>
    <col min="7431" max="7431" width="7.42578125" style="3" customWidth="1"/>
    <col min="7432" max="7432" width="6.5703125" style="3" customWidth="1"/>
    <col min="7433" max="7433" width="6.28515625" style="3" customWidth="1"/>
    <col min="7434" max="7435" width="6.85546875" style="3" customWidth="1"/>
    <col min="7436" max="7436" width="6.5703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7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5703125" style="3" customWidth="1"/>
    <col min="7686" max="7686" width="7.7109375" style="3" customWidth="1"/>
    <col min="7687" max="7687" width="7.42578125" style="3" customWidth="1"/>
    <col min="7688" max="7688" width="6.5703125" style="3" customWidth="1"/>
    <col min="7689" max="7689" width="6.28515625" style="3" customWidth="1"/>
    <col min="7690" max="7691" width="6.85546875" style="3" customWidth="1"/>
    <col min="7692" max="7692" width="6.5703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7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5703125" style="3" customWidth="1"/>
    <col min="7942" max="7942" width="7.7109375" style="3" customWidth="1"/>
    <col min="7943" max="7943" width="7.42578125" style="3" customWidth="1"/>
    <col min="7944" max="7944" width="6.5703125" style="3" customWidth="1"/>
    <col min="7945" max="7945" width="6.28515625" style="3" customWidth="1"/>
    <col min="7946" max="7947" width="6.85546875" style="3" customWidth="1"/>
    <col min="7948" max="7948" width="6.5703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7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5703125" style="3" customWidth="1"/>
    <col min="8198" max="8198" width="7.7109375" style="3" customWidth="1"/>
    <col min="8199" max="8199" width="7.42578125" style="3" customWidth="1"/>
    <col min="8200" max="8200" width="6.5703125" style="3" customWidth="1"/>
    <col min="8201" max="8201" width="6.28515625" style="3" customWidth="1"/>
    <col min="8202" max="8203" width="6.85546875" style="3" customWidth="1"/>
    <col min="8204" max="8204" width="6.5703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7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5703125" style="3" customWidth="1"/>
    <col min="8454" max="8454" width="7.7109375" style="3" customWidth="1"/>
    <col min="8455" max="8455" width="7.42578125" style="3" customWidth="1"/>
    <col min="8456" max="8456" width="6.5703125" style="3" customWidth="1"/>
    <col min="8457" max="8457" width="6.28515625" style="3" customWidth="1"/>
    <col min="8458" max="8459" width="6.85546875" style="3" customWidth="1"/>
    <col min="8460" max="8460" width="6.5703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7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5703125" style="3" customWidth="1"/>
    <col min="8710" max="8710" width="7.7109375" style="3" customWidth="1"/>
    <col min="8711" max="8711" width="7.42578125" style="3" customWidth="1"/>
    <col min="8712" max="8712" width="6.5703125" style="3" customWidth="1"/>
    <col min="8713" max="8713" width="6.28515625" style="3" customWidth="1"/>
    <col min="8714" max="8715" width="6.85546875" style="3" customWidth="1"/>
    <col min="8716" max="8716" width="6.5703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7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5703125" style="3" customWidth="1"/>
    <col min="8966" max="8966" width="7.7109375" style="3" customWidth="1"/>
    <col min="8967" max="8967" width="7.42578125" style="3" customWidth="1"/>
    <col min="8968" max="8968" width="6.5703125" style="3" customWidth="1"/>
    <col min="8969" max="8969" width="6.28515625" style="3" customWidth="1"/>
    <col min="8970" max="8971" width="6.85546875" style="3" customWidth="1"/>
    <col min="8972" max="8972" width="6.5703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7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5703125" style="3" customWidth="1"/>
    <col min="9222" max="9222" width="7.7109375" style="3" customWidth="1"/>
    <col min="9223" max="9223" width="7.42578125" style="3" customWidth="1"/>
    <col min="9224" max="9224" width="6.5703125" style="3" customWidth="1"/>
    <col min="9225" max="9225" width="6.28515625" style="3" customWidth="1"/>
    <col min="9226" max="9227" width="6.85546875" style="3" customWidth="1"/>
    <col min="9228" max="9228" width="6.5703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7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5703125" style="3" customWidth="1"/>
    <col min="9478" max="9478" width="7.7109375" style="3" customWidth="1"/>
    <col min="9479" max="9479" width="7.42578125" style="3" customWidth="1"/>
    <col min="9480" max="9480" width="6.5703125" style="3" customWidth="1"/>
    <col min="9481" max="9481" width="6.28515625" style="3" customWidth="1"/>
    <col min="9482" max="9483" width="6.85546875" style="3" customWidth="1"/>
    <col min="9484" max="9484" width="6.5703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7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5703125" style="3" customWidth="1"/>
    <col min="9734" max="9734" width="7.7109375" style="3" customWidth="1"/>
    <col min="9735" max="9735" width="7.42578125" style="3" customWidth="1"/>
    <col min="9736" max="9736" width="6.5703125" style="3" customWidth="1"/>
    <col min="9737" max="9737" width="6.28515625" style="3" customWidth="1"/>
    <col min="9738" max="9739" width="6.85546875" style="3" customWidth="1"/>
    <col min="9740" max="9740" width="6.5703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7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5703125" style="3" customWidth="1"/>
    <col min="9990" max="9990" width="7.7109375" style="3" customWidth="1"/>
    <col min="9991" max="9991" width="7.42578125" style="3" customWidth="1"/>
    <col min="9992" max="9992" width="6.5703125" style="3" customWidth="1"/>
    <col min="9993" max="9993" width="6.28515625" style="3" customWidth="1"/>
    <col min="9994" max="9995" width="6.85546875" style="3" customWidth="1"/>
    <col min="9996" max="9996" width="6.5703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7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5703125" style="3" customWidth="1"/>
    <col min="10246" max="10246" width="7.7109375" style="3" customWidth="1"/>
    <col min="10247" max="10247" width="7.42578125" style="3" customWidth="1"/>
    <col min="10248" max="10248" width="6.5703125" style="3" customWidth="1"/>
    <col min="10249" max="10249" width="6.28515625" style="3" customWidth="1"/>
    <col min="10250" max="10251" width="6.85546875" style="3" customWidth="1"/>
    <col min="10252" max="10252" width="6.5703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7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5703125" style="3" customWidth="1"/>
    <col min="10502" max="10502" width="7.7109375" style="3" customWidth="1"/>
    <col min="10503" max="10503" width="7.42578125" style="3" customWidth="1"/>
    <col min="10504" max="10504" width="6.5703125" style="3" customWidth="1"/>
    <col min="10505" max="10505" width="6.28515625" style="3" customWidth="1"/>
    <col min="10506" max="10507" width="6.85546875" style="3" customWidth="1"/>
    <col min="10508" max="10508" width="6.5703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7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5703125" style="3" customWidth="1"/>
    <col min="10758" max="10758" width="7.7109375" style="3" customWidth="1"/>
    <col min="10759" max="10759" width="7.42578125" style="3" customWidth="1"/>
    <col min="10760" max="10760" width="6.5703125" style="3" customWidth="1"/>
    <col min="10761" max="10761" width="6.28515625" style="3" customWidth="1"/>
    <col min="10762" max="10763" width="6.85546875" style="3" customWidth="1"/>
    <col min="10764" max="10764" width="6.5703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7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5703125" style="3" customWidth="1"/>
    <col min="11014" max="11014" width="7.7109375" style="3" customWidth="1"/>
    <col min="11015" max="11015" width="7.42578125" style="3" customWidth="1"/>
    <col min="11016" max="11016" width="6.5703125" style="3" customWidth="1"/>
    <col min="11017" max="11017" width="6.28515625" style="3" customWidth="1"/>
    <col min="11018" max="11019" width="6.85546875" style="3" customWidth="1"/>
    <col min="11020" max="11020" width="6.5703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7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5703125" style="3" customWidth="1"/>
    <col min="11270" max="11270" width="7.7109375" style="3" customWidth="1"/>
    <col min="11271" max="11271" width="7.42578125" style="3" customWidth="1"/>
    <col min="11272" max="11272" width="6.5703125" style="3" customWidth="1"/>
    <col min="11273" max="11273" width="6.28515625" style="3" customWidth="1"/>
    <col min="11274" max="11275" width="6.85546875" style="3" customWidth="1"/>
    <col min="11276" max="11276" width="6.5703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7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5703125" style="3" customWidth="1"/>
    <col min="11526" max="11526" width="7.7109375" style="3" customWidth="1"/>
    <col min="11527" max="11527" width="7.42578125" style="3" customWidth="1"/>
    <col min="11528" max="11528" width="6.5703125" style="3" customWidth="1"/>
    <col min="11529" max="11529" width="6.28515625" style="3" customWidth="1"/>
    <col min="11530" max="11531" width="6.85546875" style="3" customWidth="1"/>
    <col min="11532" max="11532" width="6.5703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7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5703125" style="3" customWidth="1"/>
    <col min="11782" max="11782" width="7.7109375" style="3" customWidth="1"/>
    <col min="11783" max="11783" width="7.42578125" style="3" customWidth="1"/>
    <col min="11784" max="11784" width="6.5703125" style="3" customWidth="1"/>
    <col min="11785" max="11785" width="6.28515625" style="3" customWidth="1"/>
    <col min="11786" max="11787" width="6.85546875" style="3" customWidth="1"/>
    <col min="11788" max="11788" width="6.5703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7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5703125" style="3" customWidth="1"/>
    <col min="12038" max="12038" width="7.7109375" style="3" customWidth="1"/>
    <col min="12039" max="12039" width="7.42578125" style="3" customWidth="1"/>
    <col min="12040" max="12040" width="6.5703125" style="3" customWidth="1"/>
    <col min="12041" max="12041" width="6.28515625" style="3" customWidth="1"/>
    <col min="12042" max="12043" width="6.85546875" style="3" customWidth="1"/>
    <col min="12044" max="12044" width="6.5703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7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5703125" style="3" customWidth="1"/>
    <col min="12294" max="12294" width="7.7109375" style="3" customWidth="1"/>
    <col min="12295" max="12295" width="7.42578125" style="3" customWidth="1"/>
    <col min="12296" max="12296" width="6.5703125" style="3" customWidth="1"/>
    <col min="12297" max="12297" width="6.28515625" style="3" customWidth="1"/>
    <col min="12298" max="12299" width="6.85546875" style="3" customWidth="1"/>
    <col min="12300" max="12300" width="6.5703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7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5703125" style="3" customWidth="1"/>
    <col min="12550" max="12550" width="7.7109375" style="3" customWidth="1"/>
    <col min="12551" max="12551" width="7.42578125" style="3" customWidth="1"/>
    <col min="12552" max="12552" width="6.5703125" style="3" customWidth="1"/>
    <col min="12553" max="12553" width="6.28515625" style="3" customWidth="1"/>
    <col min="12554" max="12555" width="6.85546875" style="3" customWidth="1"/>
    <col min="12556" max="12556" width="6.5703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7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5703125" style="3" customWidth="1"/>
    <col min="12806" max="12806" width="7.7109375" style="3" customWidth="1"/>
    <col min="12807" max="12807" width="7.42578125" style="3" customWidth="1"/>
    <col min="12808" max="12808" width="6.5703125" style="3" customWidth="1"/>
    <col min="12809" max="12809" width="6.28515625" style="3" customWidth="1"/>
    <col min="12810" max="12811" width="6.85546875" style="3" customWidth="1"/>
    <col min="12812" max="12812" width="6.5703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7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5703125" style="3" customWidth="1"/>
    <col min="13062" max="13062" width="7.7109375" style="3" customWidth="1"/>
    <col min="13063" max="13063" width="7.42578125" style="3" customWidth="1"/>
    <col min="13064" max="13064" width="6.5703125" style="3" customWidth="1"/>
    <col min="13065" max="13065" width="6.28515625" style="3" customWidth="1"/>
    <col min="13066" max="13067" width="6.85546875" style="3" customWidth="1"/>
    <col min="13068" max="13068" width="6.5703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7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5703125" style="3" customWidth="1"/>
    <col min="13318" max="13318" width="7.7109375" style="3" customWidth="1"/>
    <col min="13319" max="13319" width="7.42578125" style="3" customWidth="1"/>
    <col min="13320" max="13320" width="6.5703125" style="3" customWidth="1"/>
    <col min="13321" max="13321" width="6.28515625" style="3" customWidth="1"/>
    <col min="13322" max="13323" width="6.85546875" style="3" customWidth="1"/>
    <col min="13324" max="13324" width="6.5703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7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5703125" style="3" customWidth="1"/>
    <col min="13574" max="13574" width="7.7109375" style="3" customWidth="1"/>
    <col min="13575" max="13575" width="7.42578125" style="3" customWidth="1"/>
    <col min="13576" max="13576" width="6.5703125" style="3" customWidth="1"/>
    <col min="13577" max="13577" width="6.28515625" style="3" customWidth="1"/>
    <col min="13578" max="13579" width="6.85546875" style="3" customWidth="1"/>
    <col min="13580" max="13580" width="6.5703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7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5703125" style="3" customWidth="1"/>
    <col min="13830" max="13830" width="7.7109375" style="3" customWidth="1"/>
    <col min="13831" max="13831" width="7.42578125" style="3" customWidth="1"/>
    <col min="13832" max="13832" width="6.5703125" style="3" customWidth="1"/>
    <col min="13833" max="13833" width="6.28515625" style="3" customWidth="1"/>
    <col min="13834" max="13835" width="6.85546875" style="3" customWidth="1"/>
    <col min="13836" max="13836" width="6.5703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7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5703125" style="3" customWidth="1"/>
    <col min="14086" max="14086" width="7.7109375" style="3" customWidth="1"/>
    <col min="14087" max="14087" width="7.42578125" style="3" customWidth="1"/>
    <col min="14088" max="14088" width="6.5703125" style="3" customWidth="1"/>
    <col min="14089" max="14089" width="6.28515625" style="3" customWidth="1"/>
    <col min="14090" max="14091" width="6.85546875" style="3" customWidth="1"/>
    <col min="14092" max="14092" width="6.5703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7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5703125" style="3" customWidth="1"/>
    <col min="14342" max="14342" width="7.7109375" style="3" customWidth="1"/>
    <col min="14343" max="14343" width="7.42578125" style="3" customWidth="1"/>
    <col min="14344" max="14344" width="6.5703125" style="3" customWidth="1"/>
    <col min="14345" max="14345" width="6.28515625" style="3" customWidth="1"/>
    <col min="14346" max="14347" width="6.85546875" style="3" customWidth="1"/>
    <col min="14348" max="14348" width="6.5703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7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5703125" style="3" customWidth="1"/>
    <col min="14598" max="14598" width="7.7109375" style="3" customWidth="1"/>
    <col min="14599" max="14599" width="7.42578125" style="3" customWidth="1"/>
    <col min="14600" max="14600" width="6.5703125" style="3" customWidth="1"/>
    <col min="14601" max="14601" width="6.28515625" style="3" customWidth="1"/>
    <col min="14602" max="14603" width="6.85546875" style="3" customWidth="1"/>
    <col min="14604" max="14604" width="6.5703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7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5703125" style="3" customWidth="1"/>
    <col min="14854" max="14854" width="7.7109375" style="3" customWidth="1"/>
    <col min="14855" max="14855" width="7.42578125" style="3" customWidth="1"/>
    <col min="14856" max="14856" width="6.5703125" style="3" customWidth="1"/>
    <col min="14857" max="14857" width="6.28515625" style="3" customWidth="1"/>
    <col min="14858" max="14859" width="6.85546875" style="3" customWidth="1"/>
    <col min="14860" max="14860" width="6.5703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7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5703125" style="3" customWidth="1"/>
    <col min="15110" max="15110" width="7.7109375" style="3" customWidth="1"/>
    <col min="15111" max="15111" width="7.42578125" style="3" customWidth="1"/>
    <col min="15112" max="15112" width="6.5703125" style="3" customWidth="1"/>
    <col min="15113" max="15113" width="6.28515625" style="3" customWidth="1"/>
    <col min="15114" max="15115" width="6.85546875" style="3" customWidth="1"/>
    <col min="15116" max="15116" width="6.5703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7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5703125" style="3" customWidth="1"/>
    <col min="15366" max="15366" width="7.7109375" style="3" customWidth="1"/>
    <col min="15367" max="15367" width="7.42578125" style="3" customWidth="1"/>
    <col min="15368" max="15368" width="6.5703125" style="3" customWidth="1"/>
    <col min="15369" max="15369" width="6.28515625" style="3" customWidth="1"/>
    <col min="15370" max="15371" width="6.85546875" style="3" customWidth="1"/>
    <col min="15372" max="15372" width="6.5703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7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5703125" style="3" customWidth="1"/>
    <col min="15622" max="15622" width="7.7109375" style="3" customWidth="1"/>
    <col min="15623" max="15623" width="7.42578125" style="3" customWidth="1"/>
    <col min="15624" max="15624" width="6.5703125" style="3" customWidth="1"/>
    <col min="15625" max="15625" width="6.28515625" style="3" customWidth="1"/>
    <col min="15626" max="15627" width="6.85546875" style="3" customWidth="1"/>
    <col min="15628" max="15628" width="6.5703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7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5703125" style="3" customWidth="1"/>
    <col min="15878" max="15878" width="7.7109375" style="3" customWidth="1"/>
    <col min="15879" max="15879" width="7.42578125" style="3" customWidth="1"/>
    <col min="15880" max="15880" width="6.5703125" style="3" customWidth="1"/>
    <col min="15881" max="15881" width="6.28515625" style="3" customWidth="1"/>
    <col min="15882" max="15883" width="6.85546875" style="3" customWidth="1"/>
    <col min="15884" max="15884" width="6.5703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7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5703125" style="3" customWidth="1"/>
    <col min="16134" max="16134" width="7.7109375" style="3" customWidth="1"/>
    <col min="16135" max="16135" width="7.42578125" style="3" customWidth="1"/>
    <col min="16136" max="16136" width="6.5703125" style="3" customWidth="1"/>
    <col min="16137" max="16137" width="6.28515625" style="3" customWidth="1"/>
    <col min="16138" max="16139" width="6.85546875" style="3" customWidth="1"/>
    <col min="16140" max="16140" width="6.5703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7.140625" style="3" bestFit="1" customWidth="1"/>
    <col min="16146" max="16384" width="9.140625" style="3"/>
  </cols>
  <sheetData>
    <row r="1" spans="1:17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7" ht="17.25" customHeight="1" x14ac:dyDescent="0.25">
      <c r="A2" s="1"/>
      <c r="B2" s="1"/>
      <c r="C2" s="4" t="s">
        <v>0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</row>
    <row r="3" spans="1:17" ht="18.75" customHeight="1" x14ac:dyDescent="0.25">
      <c r="A3" s="1"/>
      <c r="B3" s="1"/>
      <c r="C3" s="4" t="s">
        <v>1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</row>
    <row r="4" spans="1:17" ht="15.75" x14ac:dyDescent="0.25">
      <c r="A4" s="1"/>
      <c r="B4" s="6"/>
      <c r="C4" s="4" t="s">
        <v>2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</row>
    <row r="5" spans="1:17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2.75" customHeight="1" x14ac:dyDescent="0.2">
      <c r="A6" s="7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</row>
    <row r="7" spans="1:17" s="13" customFormat="1" ht="33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</row>
    <row r="8" spans="1:17" ht="25.5" hidden="1" customHeight="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  <c r="P8" s="17"/>
      <c r="Q8" s="16"/>
    </row>
    <row r="9" spans="1:17" ht="55.5" customHeight="1" x14ac:dyDescent="0.2">
      <c r="A9" s="18" t="s">
        <v>4</v>
      </c>
      <c r="B9" s="19" t="s">
        <v>5</v>
      </c>
      <c r="C9" s="19" t="s">
        <v>6</v>
      </c>
      <c r="D9" s="19" t="s">
        <v>7</v>
      </c>
      <c r="E9" s="19" t="s">
        <v>8</v>
      </c>
      <c r="F9" s="20" t="s">
        <v>9</v>
      </c>
      <c r="G9" s="19" t="s">
        <v>10</v>
      </c>
      <c r="H9" s="21" t="s">
        <v>11</v>
      </c>
      <c r="I9" s="19" t="s">
        <v>12</v>
      </c>
      <c r="J9" s="19" t="s">
        <v>13</v>
      </c>
      <c r="K9" s="19" t="s">
        <v>14</v>
      </c>
      <c r="L9" s="19" t="s">
        <v>15</v>
      </c>
      <c r="M9" s="19" t="s">
        <v>16</v>
      </c>
      <c r="N9" s="22" t="s">
        <v>17</v>
      </c>
      <c r="O9" s="22" t="s">
        <v>18</v>
      </c>
      <c r="P9" s="22" t="s">
        <v>19</v>
      </c>
      <c r="Q9" s="22" t="s">
        <v>20</v>
      </c>
    </row>
    <row r="10" spans="1:17" ht="18.95" customHeight="1" x14ac:dyDescent="0.2">
      <c r="A10" s="23" t="s">
        <v>21</v>
      </c>
      <c r="B10" s="24">
        <v>362</v>
      </c>
      <c r="C10" s="24">
        <v>946</v>
      </c>
      <c r="D10" s="24">
        <v>463</v>
      </c>
      <c r="E10" s="25" t="s">
        <v>22</v>
      </c>
      <c r="F10" s="24">
        <v>69</v>
      </c>
      <c r="G10" s="24">
        <v>39</v>
      </c>
      <c r="H10" s="24">
        <v>108</v>
      </c>
      <c r="I10" s="26" t="s">
        <v>23</v>
      </c>
      <c r="J10" s="24">
        <v>50</v>
      </c>
      <c r="K10" s="24">
        <v>270</v>
      </c>
      <c r="L10" s="24">
        <v>22</v>
      </c>
      <c r="M10" s="26">
        <v>7</v>
      </c>
      <c r="N10" s="24">
        <f>SUM(B10:M10)</f>
        <v>2336</v>
      </c>
      <c r="O10" s="27">
        <v>5.7126436781609193</v>
      </c>
      <c r="P10" s="28">
        <v>2336</v>
      </c>
      <c r="Q10" s="29">
        <v>5.7126436781609193</v>
      </c>
    </row>
    <row r="11" spans="1:17" ht="18.95" customHeight="1" x14ac:dyDescent="0.2">
      <c r="A11" s="23" t="s">
        <v>24</v>
      </c>
      <c r="B11" s="24">
        <v>64</v>
      </c>
      <c r="C11" s="24">
        <v>45</v>
      </c>
      <c r="D11" s="24">
        <v>522</v>
      </c>
      <c r="E11" s="25" t="s">
        <v>22</v>
      </c>
      <c r="F11" s="24">
        <v>46</v>
      </c>
      <c r="G11" s="24">
        <v>10</v>
      </c>
      <c r="H11" s="24">
        <v>161</v>
      </c>
      <c r="I11" s="26">
        <v>10</v>
      </c>
      <c r="J11" s="26">
        <v>33</v>
      </c>
      <c r="K11" s="26">
        <v>218</v>
      </c>
      <c r="L11" s="26">
        <v>17</v>
      </c>
      <c r="M11" s="26">
        <v>3</v>
      </c>
      <c r="N11" s="24">
        <f t="shared" ref="N11:N21" si="0">SUM(B11:M11)</f>
        <v>1129</v>
      </c>
      <c r="O11" s="27">
        <v>0.98070175438596485</v>
      </c>
      <c r="P11" s="28">
        <v>3465</v>
      </c>
      <c r="Q11" s="29">
        <v>2.7745098039215685</v>
      </c>
    </row>
    <row r="12" spans="1:17" ht="18.95" customHeight="1" x14ac:dyDescent="0.2">
      <c r="A12" s="23" t="s">
        <v>25</v>
      </c>
      <c r="B12" s="24">
        <v>7234</v>
      </c>
      <c r="C12" s="24">
        <v>1606</v>
      </c>
      <c r="D12" s="24">
        <v>610</v>
      </c>
      <c r="E12" s="25" t="s">
        <v>22</v>
      </c>
      <c r="F12" s="24">
        <v>93</v>
      </c>
      <c r="G12" s="26">
        <v>58</v>
      </c>
      <c r="H12" s="24">
        <v>572</v>
      </c>
      <c r="I12" s="24">
        <v>82</v>
      </c>
      <c r="J12" s="24">
        <v>12</v>
      </c>
      <c r="K12" s="24">
        <v>274</v>
      </c>
      <c r="L12" s="24">
        <v>25</v>
      </c>
      <c r="M12" s="24">
        <v>18</v>
      </c>
      <c r="N12" s="24">
        <f t="shared" si="0"/>
        <v>10584</v>
      </c>
      <c r="O12" s="27">
        <v>5.7672634271099747</v>
      </c>
      <c r="P12" s="28">
        <v>14049</v>
      </c>
      <c r="Q12" s="29">
        <v>4.6603545527800163</v>
      </c>
    </row>
    <row r="13" spans="1:17" ht="18.95" customHeight="1" x14ac:dyDescent="0.2">
      <c r="A13" s="23" t="s">
        <v>26</v>
      </c>
      <c r="B13" s="24">
        <v>75808</v>
      </c>
      <c r="C13" s="24">
        <v>26340</v>
      </c>
      <c r="D13" s="24">
        <v>2142</v>
      </c>
      <c r="E13" s="25" t="s">
        <v>22</v>
      </c>
      <c r="F13" s="24">
        <v>1193</v>
      </c>
      <c r="G13" s="24">
        <v>2455</v>
      </c>
      <c r="H13" s="24">
        <v>873</v>
      </c>
      <c r="I13" s="26">
        <v>179</v>
      </c>
      <c r="J13" s="24">
        <v>119</v>
      </c>
      <c r="K13" s="24">
        <v>335</v>
      </c>
      <c r="L13" s="24">
        <v>64</v>
      </c>
      <c r="M13" s="24">
        <v>21</v>
      </c>
      <c r="N13" s="24">
        <f t="shared" si="0"/>
        <v>109529</v>
      </c>
      <c r="O13" s="27">
        <v>22.299085300999788</v>
      </c>
      <c r="P13" s="28">
        <v>123578</v>
      </c>
      <c r="Q13" s="29">
        <v>16.204232214951968</v>
      </c>
    </row>
    <row r="14" spans="1:17" ht="18.95" customHeight="1" x14ac:dyDescent="0.2">
      <c r="A14" s="23" t="s">
        <v>27</v>
      </c>
      <c r="B14" s="24">
        <v>176581</v>
      </c>
      <c r="C14" s="24">
        <v>100300</v>
      </c>
      <c r="D14" s="24">
        <v>10066</v>
      </c>
      <c r="E14" s="24">
        <v>251</v>
      </c>
      <c r="F14" s="24">
        <v>15570</v>
      </c>
      <c r="G14" s="24">
        <v>7635</v>
      </c>
      <c r="H14" s="24">
        <v>2899</v>
      </c>
      <c r="I14" s="24">
        <v>264</v>
      </c>
      <c r="J14" s="24">
        <v>242</v>
      </c>
      <c r="K14" s="24">
        <v>334</v>
      </c>
      <c r="L14" s="24">
        <v>540</v>
      </c>
      <c r="M14" s="24">
        <v>251</v>
      </c>
      <c r="N14" s="24">
        <f t="shared" si="0"/>
        <v>314933</v>
      </c>
      <c r="O14" s="27">
        <v>7.1319200578392898</v>
      </c>
      <c r="P14" s="28">
        <v>438511</v>
      </c>
      <c r="Q14" s="29">
        <v>8.5513275685565553</v>
      </c>
    </row>
    <row r="15" spans="1:17" ht="18.95" customHeight="1" x14ac:dyDescent="0.2">
      <c r="A15" s="23" t="s">
        <v>28</v>
      </c>
      <c r="B15" s="24">
        <v>237588</v>
      </c>
      <c r="C15" s="24">
        <v>156091</v>
      </c>
      <c r="D15" s="24">
        <v>12281</v>
      </c>
      <c r="E15" s="24">
        <v>646</v>
      </c>
      <c r="F15" s="24">
        <v>20844</v>
      </c>
      <c r="G15" s="24">
        <v>12256</v>
      </c>
      <c r="H15" s="24">
        <v>4327</v>
      </c>
      <c r="I15" s="24">
        <v>422</v>
      </c>
      <c r="J15" s="24">
        <v>526</v>
      </c>
      <c r="K15" s="24">
        <v>338</v>
      </c>
      <c r="L15" s="24">
        <v>3341</v>
      </c>
      <c r="M15" s="24">
        <v>489</v>
      </c>
      <c r="N15" s="24">
        <f t="shared" si="0"/>
        <v>449149</v>
      </c>
      <c r="O15" s="27">
        <v>2.9507159946520303</v>
      </c>
      <c r="P15" s="28">
        <v>887660</v>
      </c>
      <c r="Q15" s="29">
        <v>4.5618142970820621</v>
      </c>
    </row>
    <row r="16" spans="1:17" ht="18.95" customHeight="1" x14ac:dyDescent="0.2">
      <c r="A16" s="23" t="s">
        <v>29</v>
      </c>
      <c r="B16" s="24">
        <v>305129</v>
      </c>
      <c r="C16" s="24">
        <v>220466</v>
      </c>
      <c r="D16" s="24">
        <v>16171</v>
      </c>
      <c r="E16" s="24">
        <v>1902</v>
      </c>
      <c r="F16" s="24">
        <v>32838</v>
      </c>
      <c r="G16" s="24">
        <v>19562</v>
      </c>
      <c r="H16" s="24">
        <v>8083</v>
      </c>
      <c r="I16" s="24">
        <v>594</v>
      </c>
      <c r="J16" s="24">
        <v>823</v>
      </c>
      <c r="K16" s="24">
        <v>328</v>
      </c>
      <c r="L16" s="24">
        <v>6073</v>
      </c>
      <c r="M16" s="24">
        <v>1414</v>
      </c>
      <c r="N16" s="24">
        <f t="shared" si="0"/>
        <v>613383</v>
      </c>
      <c r="O16" s="27">
        <v>1.393615028603985</v>
      </c>
      <c r="P16" s="28">
        <v>1501043</v>
      </c>
      <c r="Q16" s="29">
        <v>2.6095172138499532</v>
      </c>
    </row>
    <row r="17" spans="1:33" ht="18.95" customHeight="1" x14ac:dyDescent="0.2">
      <c r="A17" s="23" t="s">
        <v>30</v>
      </c>
      <c r="B17" s="24">
        <v>304678</v>
      </c>
      <c r="C17" s="24">
        <v>210845</v>
      </c>
      <c r="D17" s="24">
        <v>17865</v>
      </c>
      <c r="E17" s="24">
        <v>2026</v>
      </c>
      <c r="F17" s="24">
        <v>36939</v>
      </c>
      <c r="G17" s="24">
        <v>22690</v>
      </c>
      <c r="H17" s="24">
        <v>8363</v>
      </c>
      <c r="I17" s="24">
        <v>622</v>
      </c>
      <c r="J17" s="24">
        <v>1041</v>
      </c>
      <c r="K17" s="24">
        <v>332</v>
      </c>
      <c r="L17" s="24">
        <v>8202</v>
      </c>
      <c r="M17" s="24">
        <v>2319</v>
      </c>
      <c r="N17" s="24">
        <f t="shared" si="0"/>
        <v>615922</v>
      </c>
      <c r="O17" s="27">
        <v>1.3895915453614327</v>
      </c>
      <c r="P17" s="28">
        <v>2116965</v>
      </c>
      <c r="Q17" s="29">
        <v>2.1427207771867658</v>
      </c>
    </row>
    <row r="18" spans="1:33" ht="18.95" customHeight="1" x14ac:dyDescent="0.2">
      <c r="A18" s="23" t="s">
        <v>31</v>
      </c>
      <c r="B18" s="24">
        <v>259094</v>
      </c>
      <c r="C18" s="24">
        <v>165929</v>
      </c>
      <c r="D18" s="24">
        <v>17424</v>
      </c>
      <c r="E18" s="24">
        <v>1041</v>
      </c>
      <c r="F18" s="24">
        <v>29615</v>
      </c>
      <c r="G18" s="24">
        <v>19221</v>
      </c>
      <c r="H18" s="24">
        <v>5696</v>
      </c>
      <c r="I18" s="24">
        <v>563</v>
      </c>
      <c r="J18" s="24">
        <v>673</v>
      </c>
      <c r="K18" s="24">
        <v>272</v>
      </c>
      <c r="L18" s="24">
        <v>5526</v>
      </c>
      <c r="M18" s="24">
        <v>777</v>
      </c>
      <c r="N18" s="24">
        <f t="shared" si="0"/>
        <v>505831</v>
      </c>
      <c r="O18" s="27">
        <v>1.1539388519843299</v>
      </c>
      <c r="P18" s="28">
        <v>2622796</v>
      </c>
      <c r="Q18" s="29">
        <v>1.8871141913304985</v>
      </c>
      <c r="R18" s="30"/>
    </row>
    <row r="19" spans="1:33" ht="18.95" customHeight="1" x14ac:dyDescent="0.2">
      <c r="A19" s="23" t="s">
        <v>32</v>
      </c>
      <c r="B19" s="24">
        <v>178174</v>
      </c>
      <c r="C19" s="24">
        <v>90920</v>
      </c>
      <c r="D19" s="24">
        <v>14951</v>
      </c>
      <c r="E19" s="24">
        <v>437</v>
      </c>
      <c r="F19" s="24">
        <v>23976</v>
      </c>
      <c r="G19" s="24">
        <v>10502</v>
      </c>
      <c r="H19" s="24">
        <v>4167</v>
      </c>
      <c r="I19" s="24">
        <v>245</v>
      </c>
      <c r="J19" s="24">
        <v>339</v>
      </c>
      <c r="K19" s="24">
        <v>282</v>
      </c>
      <c r="L19" s="24">
        <v>534</v>
      </c>
      <c r="M19" s="24">
        <v>99</v>
      </c>
      <c r="N19" s="24">
        <f t="shared" si="0"/>
        <v>324626</v>
      </c>
      <c r="O19" s="27">
        <v>0.97041578148710173</v>
      </c>
      <c r="P19" s="28">
        <v>2947422</v>
      </c>
      <c r="Q19" s="29">
        <v>1.7463890667061746</v>
      </c>
    </row>
    <row r="20" spans="1:33" ht="18.95" customHeight="1" x14ac:dyDescent="0.2">
      <c r="A20" s="23" t="s">
        <v>33</v>
      </c>
      <c r="B20" s="24">
        <v>6657</v>
      </c>
      <c r="C20" s="24">
        <v>2551</v>
      </c>
      <c r="D20" s="24">
        <v>3641</v>
      </c>
      <c r="E20" s="24">
        <v>20</v>
      </c>
      <c r="F20" s="24">
        <v>3440</v>
      </c>
      <c r="G20" s="24">
        <v>651</v>
      </c>
      <c r="H20" s="24">
        <v>1228</v>
      </c>
      <c r="I20" s="24">
        <v>35</v>
      </c>
      <c r="J20" s="24">
        <v>339</v>
      </c>
      <c r="K20" s="24">
        <v>189</v>
      </c>
      <c r="L20" s="24">
        <v>223</v>
      </c>
      <c r="M20" s="24">
        <v>12</v>
      </c>
      <c r="N20" s="24">
        <f t="shared" si="0"/>
        <v>18986</v>
      </c>
      <c r="O20" s="27">
        <v>1.0523186682520809</v>
      </c>
      <c r="P20" s="28">
        <v>2966408</v>
      </c>
      <c r="Q20" s="29">
        <v>1.7404572959490046</v>
      </c>
      <c r="T20" s="31"/>
    </row>
    <row r="21" spans="1:33" ht="18.95" customHeight="1" x14ac:dyDescent="0.2">
      <c r="A21" s="23" t="s">
        <v>34</v>
      </c>
      <c r="B21" s="24">
        <v>1636</v>
      </c>
      <c r="C21" s="24">
        <v>1636</v>
      </c>
      <c r="D21" s="24">
        <v>1736</v>
      </c>
      <c r="E21" s="25" t="s">
        <v>22</v>
      </c>
      <c r="F21" s="24">
        <v>4128</v>
      </c>
      <c r="G21" s="24">
        <v>481</v>
      </c>
      <c r="H21" s="24">
        <v>667</v>
      </c>
      <c r="I21" s="24">
        <v>33</v>
      </c>
      <c r="J21" s="24">
        <v>81</v>
      </c>
      <c r="K21" s="24">
        <v>183</v>
      </c>
      <c r="L21" s="24">
        <v>100</v>
      </c>
      <c r="M21" s="26">
        <v>14</v>
      </c>
      <c r="N21" s="24">
        <f t="shared" si="0"/>
        <v>10695</v>
      </c>
      <c r="O21" s="27">
        <v>8.3898156277436353</v>
      </c>
      <c r="P21" s="28">
        <v>2977103</v>
      </c>
      <c r="Q21" s="29">
        <v>1.7474466795067132</v>
      </c>
      <c r="T21" s="31"/>
    </row>
    <row r="22" spans="1:33" ht="21.75" customHeight="1" x14ac:dyDescent="0.2">
      <c r="A22" s="32" t="s">
        <v>35</v>
      </c>
      <c r="B22" s="33">
        <f>SUM(B10:B21)</f>
        <v>1553005</v>
      </c>
      <c r="C22" s="33">
        <f t="shared" ref="C22:N22" si="1">SUM(C10:C21)</f>
        <v>977675</v>
      </c>
      <c r="D22" s="33">
        <f t="shared" si="1"/>
        <v>97872</v>
      </c>
      <c r="E22" s="33">
        <f t="shared" si="1"/>
        <v>6323</v>
      </c>
      <c r="F22" s="33">
        <f t="shared" si="1"/>
        <v>168751</v>
      </c>
      <c r="G22" s="33">
        <f t="shared" si="1"/>
        <v>95560</v>
      </c>
      <c r="H22" s="33">
        <f t="shared" si="1"/>
        <v>37144</v>
      </c>
      <c r="I22" s="33">
        <f t="shared" si="1"/>
        <v>3049</v>
      </c>
      <c r="J22" s="33">
        <f t="shared" si="1"/>
        <v>4278</v>
      </c>
      <c r="K22" s="33">
        <f t="shared" si="1"/>
        <v>3355</v>
      </c>
      <c r="L22" s="33">
        <f t="shared" si="1"/>
        <v>24667</v>
      </c>
      <c r="M22" s="33">
        <f t="shared" si="1"/>
        <v>5424</v>
      </c>
      <c r="N22" s="33">
        <f t="shared" si="1"/>
        <v>2977103</v>
      </c>
      <c r="O22" s="34"/>
      <c r="P22" s="35"/>
      <c r="Q22" s="36"/>
      <c r="T22" s="31"/>
    </row>
    <row r="23" spans="1:33" ht="15.75" customHeight="1" x14ac:dyDescent="0.2">
      <c r="A23" s="37"/>
      <c r="B23" s="37"/>
      <c r="C23" s="37"/>
      <c r="D23" s="38"/>
      <c r="E23" s="38"/>
      <c r="F23" s="38"/>
      <c r="G23" s="38"/>
      <c r="H23" s="39"/>
      <c r="I23" s="39"/>
      <c r="J23" s="37"/>
      <c r="K23" s="37"/>
      <c r="L23" s="37"/>
      <c r="M23" s="40"/>
      <c r="N23" s="41"/>
      <c r="O23" s="42"/>
      <c r="Q23" s="43"/>
      <c r="T23" s="31"/>
    </row>
    <row r="24" spans="1:33" ht="15.75" customHeight="1" x14ac:dyDescent="0.2">
      <c r="A24" s="37"/>
      <c r="B24" s="37"/>
      <c r="C24" s="37"/>
      <c r="D24" s="44"/>
      <c r="E24" s="45"/>
      <c r="F24" s="37"/>
      <c r="G24" s="37"/>
      <c r="H24" s="46"/>
      <c r="I24" s="46"/>
      <c r="J24" s="47"/>
      <c r="K24" s="47"/>
      <c r="L24" s="37"/>
      <c r="M24" s="37"/>
      <c r="N24" s="48"/>
      <c r="O24" s="41"/>
      <c r="P24" s="49"/>
      <c r="Q24" s="43"/>
      <c r="T24" s="31"/>
    </row>
    <row r="25" spans="1:33" ht="12.75" customHeight="1" x14ac:dyDescent="0.2">
      <c r="A25" s="7" t="s">
        <v>36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9"/>
    </row>
    <row r="26" spans="1:33" ht="23.25" customHeight="1" x14ac:dyDescent="0.2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/>
    </row>
    <row r="27" spans="1:33" ht="59.25" customHeight="1" x14ac:dyDescent="0.2">
      <c r="A27" s="18" t="s">
        <v>4</v>
      </c>
      <c r="B27" s="19" t="s">
        <v>5</v>
      </c>
      <c r="C27" s="19" t="s">
        <v>6</v>
      </c>
      <c r="D27" s="19" t="s">
        <v>37</v>
      </c>
      <c r="E27" s="19" t="s">
        <v>8</v>
      </c>
      <c r="F27" s="50" t="s">
        <v>38</v>
      </c>
      <c r="G27" s="50" t="s">
        <v>10</v>
      </c>
      <c r="H27" s="19" t="s">
        <v>11</v>
      </c>
      <c r="I27" s="19" t="s">
        <v>12</v>
      </c>
      <c r="J27" s="19" t="s">
        <v>13</v>
      </c>
      <c r="K27" s="19" t="s">
        <v>14</v>
      </c>
      <c r="L27" s="19" t="s">
        <v>15</v>
      </c>
      <c r="M27" s="19" t="s">
        <v>16</v>
      </c>
      <c r="N27" s="22" t="s">
        <v>17</v>
      </c>
      <c r="O27" s="22" t="s">
        <v>39</v>
      </c>
      <c r="P27" s="22" t="s">
        <v>19</v>
      </c>
      <c r="Q27" s="22" t="s">
        <v>40</v>
      </c>
    </row>
    <row r="28" spans="1:33" ht="18.95" customHeight="1" x14ac:dyDescent="0.2">
      <c r="A28" s="23" t="s">
        <v>21</v>
      </c>
      <c r="B28" s="24">
        <f>IF([1]OCAK!C53=0,"",[1]OCAK!C53)</f>
        <v>4490</v>
      </c>
      <c r="C28" s="24">
        <f>IF([1]OCAK!D53=0,"",[1]OCAK!D53)</f>
        <v>1673</v>
      </c>
      <c r="D28" s="24">
        <f>IF([1]OCAK!E53=0,"",[1]OCAK!E53)</f>
        <v>1508</v>
      </c>
      <c r="E28" s="25" t="s">
        <v>22</v>
      </c>
      <c r="F28" s="24">
        <f>IF([1]OCAK!G53=0,"",[1]OCAK!G53)</f>
        <v>1898</v>
      </c>
      <c r="G28" s="24">
        <f>IF([1]OCAK!H53=0,"",[1]OCAK!H53)</f>
        <v>525</v>
      </c>
      <c r="H28" s="24">
        <f>IF([1]OCAK!I53=0,"",[1]OCAK!I53)</f>
        <v>650</v>
      </c>
      <c r="I28" s="24">
        <f>IF([1]OCAK!J53=0,"",[1]OCAK!J53)</f>
        <v>5</v>
      </c>
      <c r="J28" s="24">
        <f>IF([1]OCAK!K53=0,"",[1]OCAK!K53)</f>
        <v>33</v>
      </c>
      <c r="K28" s="24">
        <f>IF([1]OCAK!L53=0,"",[1]OCAK!L53)</f>
        <v>239</v>
      </c>
      <c r="L28" s="24">
        <f>IF([1]OCAK!M53=0,"",[1]OCAK!M53)</f>
        <v>9</v>
      </c>
      <c r="M28" s="24">
        <f>IF([1]OCAK!N53=0,"",[1]OCAK!N53)</f>
        <v>13</v>
      </c>
      <c r="N28" s="24">
        <f>IF([1]OCAK!O53=0,"",[1]OCAK!O53)</f>
        <v>11043</v>
      </c>
      <c r="O28" s="27">
        <f t="shared" ref="O28:O39" si="2">IFERROR(N28/N10-1,"")</f>
        <v>3.7273116438356162</v>
      </c>
      <c r="P28" s="28">
        <f>N28</f>
        <v>11043</v>
      </c>
      <c r="Q28" s="29">
        <f t="shared" ref="Q28:Q39" si="3">IFERROR(P28/P10-1,"")</f>
        <v>3.7273116438356162</v>
      </c>
    </row>
    <row r="29" spans="1:33" ht="18.95" customHeight="1" x14ac:dyDescent="0.2">
      <c r="A29" s="23" t="s">
        <v>24</v>
      </c>
      <c r="B29" s="24">
        <f>IF([1]ŞUBAT!C53=0,"",[1]ŞUBAT!C53)</f>
        <v>7293</v>
      </c>
      <c r="C29" s="24">
        <f>IF([1]ŞUBAT!D53=0,"",[1]ŞUBAT!D53)</f>
        <v>1566</v>
      </c>
      <c r="D29" s="24">
        <f>IF([1]ŞUBAT!E53=0,"",[1]ŞUBAT!E53)</f>
        <v>741</v>
      </c>
      <c r="E29" s="25" t="s">
        <v>22</v>
      </c>
      <c r="F29" s="24">
        <f>IF([1]ŞUBAT!G53=0,"",[1]ŞUBAT!G53)</f>
        <v>1776</v>
      </c>
      <c r="G29" s="24">
        <f>IF([1]ŞUBAT!H53=0,"",[1]ŞUBAT!H53)</f>
        <v>458</v>
      </c>
      <c r="H29" s="24">
        <f>IF([1]ŞUBAT!I53=0,"",[1]ŞUBAT!I53)</f>
        <v>491</v>
      </c>
      <c r="I29" s="26" t="str">
        <f>IF([1]ŞUBAT!J53=0,"",[1]ŞUBAT!J53)</f>
        <v/>
      </c>
      <c r="J29" s="26">
        <f>IF([1]ŞUBAT!K53=0,"",[1]ŞUBAT!K53)</f>
        <v>60</v>
      </c>
      <c r="K29" s="26">
        <f>IF([1]ŞUBAT!L53=0,"",[1]ŞUBAT!L53)</f>
        <v>160</v>
      </c>
      <c r="L29" s="26">
        <f>IF([1]ŞUBAT!M53=0,"",[1]ŞUBAT!M53)</f>
        <v>15</v>
      </c>
      <c r="M29" s="26" t="str">
        <f>IF([1]ŞUBAT!N53=0,"0",[1]ŞUBAT!N53)</f>
        <v>0</v>
      </c>
      <c r="N29" s="24">
        <f>IF([1]ŞUBAT!O53=0,"",[1]ŞUBAT!O53)</f>
        <v>12560</v>
      </c>
      <c r="O29" s="27">
        <f t="shared" si="2"/>
        <v>10.12488928255093</v>
      </c>
      <c r="P29" s="28">
        <f t="shared" ref="P29:P39" si="4">IFERROR(P28+N29,"")</f>
        <v>23603</v>
      </c>
      <c r="Q29" s="29">
        <f t="shared" si="3"/>
        <v>5.811832611832612</v>
      </c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51"/>
    </row>
    <row r="30" spans="1:33" ht="18.95" customHeight="1" x14ac:dyDescent="0.2">
      <c r="A30" s="23" t="s">
        <v>25</v>
      </c>
      <c r="B30" s="24">
        <f>IF([1]MART!C53=0,"",[1]MART!C53)</f>
        <v>21140</v>
      </c>
      <c r="C30" s="24">
        <f>IF([1]MART!D53=0,"",[1]MART!D53)</f>
        <v>3858</v>
      </c>
      <c r="D30" s="24">
        <f>IF([1]MART!E53=0,"",[1]MART!E53)</f>
        <v>1806</v>
      </c>
      <c r="E30" s="25" t="s">
        <v>22</v>
      </c>
      <c r="F30" s="24">
        <f>IF([1]MART!G53=0,"",[1]MART!G53)</f>
        <v>3015</v>
      </c>
      <c r="G30" s="26">
        <f>IF([1]MART!H53=0,"",[1]MART!H53)</f>
        <v>58</v>
      </c>
      <c r="H30" s="24">
        <f>IF([1]MART!I53=0,"",[1]MART!I53)</f>
        <v>715</v>
      </c>
      <c r="I30" s="24">
        <f>IF([1]MART!J53=0,"",[1]MART!J53)</f>
        <v>17</v>
      </c>
      <c r="J30" s="24">
        <f>IF([1]MART!K53=0,"",[1]MART!K53)</f>
        <v>38</v>
      </c>
      <c r="K30" s="24">
        <f>IF([1]MART!L53=0,"",[1]MART!L53)</f>
        <v>228</v>
      </c>
      <c r="L30" s="24">
        <f>IF([1]MART!M53=0,"",[1]MART!M53)</f>
        <v>30</v>
      </c>
      <c r="M30" s="24" t="str">
        <f>IF([1]MART!N53=0,"",[1]MART!N53)</f>
        <v/>
      </c>
      <c r="N30" s="24">
        <f>IF([1]MART!O53=0,"",[1]MART!O53)</f>
        <v>30905</v>
      </c>
      <c r="O30" s="27">
        <f t="shared" si="2"/>
        <v>1.9199735449735451</v>
      </c>
      <c r="P30" s="28">
        <f t="shared" si="4"/>
        <v>54508</v>
      </c>
      <c r="Q30" s="29">
        <f t="shared" si="3"/>
        <v>2.8798490995800412</v>
      </c>
    </row>
    <row r="31" spans="1:33" ht="18.95" customHeight="1" x14ac:dyDescent="0.2">
      <c r="A31" s="23" t="s">
        <v>26</v>
      </c>
      <c r="B31" s="24">
        <f>IF([1]NİSAN!C53=0,"",[1]NİSAN!C53)</f>
        <v>98046</v>
      </c>
      <c r="C31" s="24">
        <f>IF([1]NİSAN!D53=0,"",[1]NİSAN!D53)</f>
        <v>33232</v>
      </c>
      <c r="D31" s="24">
        <f>IF([1]NİSAN!E53=0,"",[1]NİSAN!E53)</f>
        <v>9252</v>
      </c>
      <c r="E31" s="25" t="s">
        <v>22</v>
      </c>
      <c r="F31" s="24">
        <f>IF([1]NİSAN!G53=0,"",[1]NİSAN!G53)</f>
        <v>10736</v>
      </c>
      <c r="G31" s="24">
        <f>IF([1]NİSAN!H53=0,"",[1]NİSAN!H53)</f>
        <v>559</v>
      </c>
      <c r="H31" s="24">
        <f>IF([1]NİSAN!I53=0,"",[1]NİSAN!I53)</f>
        <v>1975</v>
      </c>
      <c r="I31" s="26">
        <f>IF([1]NİSAN!J53=0,"",[1]NİSAN!J53)</f>
        <v>126</v>
      </c>
      <c r="J31" s="24">
        <f>IF([1]NİSAN!K53=0,"",[1]NİSAN!K53)</f>
        <v>172</v>
      </c>
      <c r="K31" s="24">
        <f>IF([1]NİSAN!L53=0,"",[1]NİSAN!L53)</f>
        <v>171</v>
      </c>
      <c r="L31" s="24">
        <f>IF([1]NİSAN!M53=0,"",[1]NİSAN!M53)</f>
        <v>721</v>
      </c>
      <c r="M31" s="24">
        <f>IF([1]NİSAN!N53=0,"",[1]NİSAN!N53)</f>
        <v>59</v>
      </c>
      <c r="N31" s="24">
        <f>IF([1]NİSAN!O53=0,"",[1]NİSAN!O53)</f>
        <v>155049</v>
      </c>
      <c r="O31" s="27">
        <f t="shared" si="2"/>
        <v>0.41559769558747006</v>
      </c>
      <c r="P31" s="28">
        <f t="shared" si="4"/>
        <v>209557</v>
      </c>
      <c r="Q31" s="29">
        <f t="shared" si="3"/>
        <v>0.69574681577627095</v>
      </c>
    </row>
    <row r="32" spans="1:33" ht="18.95" customHeight="1" x14ac:dyDescent="0.2">
      <c r="A32" s="23" t="s">
        <v>27</v>
      </c>
      <c r="B32" s="24">
        <f>IF([1]MAYIS!C53=0,"",[1]MAYIS!C53)</f>
        <v>214319</v>
      </c>
      <c r="C32" s="24">
        <f>IF([1]MAYIS!D53=0,"",[1]MAYIS!D53)</f>
        <v>95733</v>
      </c>
      <c r="D32" s="24">
        <f>IF([1]MAYIS!E53=0,"",[1]MAYIS!E53)</f>
        <v>15625</v>
      </c>
      <c r="E32" s="24">
        <f>IF([1]MAYIS!F53=0,"",[1]MAYIS!F53)</f>
        <v>205</v>
      </c>
      <c r="F32" s="24">
        <f>IF([1]MAYIS!G53=0,"",[1]MAYIS!G53)</f>
        <v>21759</v>
      </c>
      <c r="G32" s="24">
        <f>IF([1]MAYIS!H53=0,"",[1]MAYIS!H53)</f>
        <v>20865</v>
      </c>
      <c r="H32" s="24">
        <f>IF([1]MAYIS!I53=0,"",[1]MAYIS!I53)</f>
        <v>3557</v>
      </c>
      <c r="I32" s="24">
        <f>IF([1]MAYIS!J53=0,"",[1]MAYIS!J53)</f>
        <v>394</v>
      </c>
      <c r="J32" s="24">
        <f>IF([1]MAYIS!K53=0,"",[1]MAYIS!K53)</f>
        <v>245</v>
      </c>
      <c r="K32" s="24">
        <f>IF([1]MAYIS!L53=0,"",[1]MAYIS!L53)</f>
        <v>275</v>
      </c>
      <c r="L32" s="24">
        <f>IF([1]MAYIS!M53=0,"",[1]MAYIS!M53)</f>
        <v>2468</v>
      </c>
      <c r="M32" s="24">
        <f>IF([1]MAYIS!N53=0,"",[1]MAYIS!N53)</f>
        <v>106</v>
      </c>
      <c r="N32" s="24">
        <f>IF([1]MAYIS!O53=0,"",[1]MAYIS!O53)</f>
        <v>375551</v>
      </c>
      <c r="O32" s="27">
        <f t="shared" si="2"/>
        <v>0.19247903522336496</v>
      </c>
      <c r="P32" s="28">
        <f t="shared" si="4"/>
        <v>585108</v>
      </c>
      <c r="Q32" s="29">
        <f t="shared" si="3"/>
        <v>0.33430632298847685</v>
      </c>
    </row>
    <row r="33" spans="1:20" ht="18.95" customHeight="1" x14ac:dyDescent="0.2">
      <c r="A33" s="52" t="s">
        <v>28</v>
      </c>
      <c r="B33" s="24">
        <f>IF([1]HAZİRAN!C53=0,"",[1]HAZİRAN!C53)</f>
        <v>279069</v>
      </c>
      <c r="C33" s="24">
        <f>IF([1]HAZİRAN!D53=0,"",[1]HAZİRAN!D53)</f>
        <v>159390</v>
      </c>
      <c r="D33" s="24">
        <f>IF([1]HAZİRAN!E53=0,"",[1]HAZİRAN!E53)</f>
        <v>22194</v>
      </c>
      <c r="E33" s="24">
        <f>IF([1]HAZİRAN!F53=0,"",[1]HAZİRAN!F53)</f>
        <v>1317</v>
      </c>
      <c r="F33" s="24">
        <f>IF([1]HAZİRAN!G53=0,"",[1]HAZİRAN!G53)</f>
        <v>29296</v>
      </c>
      <c r="G33" s="24">
        <f>IF([1]HAZİRAN!H53=0,"",[1]HAZİRAN!H53)</f>
        <v>26436</v>
      </c>
      <c r="H33" s="24">
        <f>IF([1]HAZİRAN!I53=0,"",[1]HAZİRAN!I53)</f>
        <v>5497</v>
      </c>
      <c r="I33" s="24">
        <f>IF([1]HAZİRAN!J53=0,"",[1]HAZİRAN!J53)</f>
        <v>501</v>
      </c>
      <c r="J33" s="24">
        <f>IF([1]HAZİRAN!K53=0,"",[1]HAZİRAN!K53)</f>
        <v>639</v>
      </c>
      <c r="K33" s="24">
        <f>IF([1]HAZİRAN!L53=0,"",[1]HAZİRAN!L53)</f>
        <v>212</v>
      </c>
      <c r="L33" s="24">
        <f>IF([1]HAZİRAN!M53=0,"",[1]HAZİRAN!M53)</f>
        <v>6002</v>
      </c>
      <c r="M33" s="24">
        <f>IF([1]HAZİRAN!N53=0,"",[1]HAZİRAN!N53)</f>
        <v>880</v>
      </c>
      <c r="N33" s="24">
        <f>IF([1]HAZİRAN!O53=0,"",[1]HAZİRAN!O53)</f>
        <v>531433</v>
      </c>
      <c r="O33" s="27">
        <f t="shared" si="2"/>
        <v>0.18319978448131913</v>
      </c>
      <c r="P33" s="28">
        <f t="shared" si="4"/>
        <v>1116541</v>
      </c>
      <c r="Q33" s="29">
        <f t="shared" si="3"/>
        <v>0.25784759930604051</v>
      </c>
    </row>
    <row r="34" spans="1:20" ht="18.95" customHeight="1" x14ac:dyDescent="0.2">
      <c r="A34" s="23" t="s">
        <v>29</v>
      </c>
      <c r="B34" s="24">
        <f>IF([1]TEMMUZ!C53=0,"",[1]TEMMUZ!C53)</f>
        <v>334340</v>
      </c>
      <c r="C34" s="24">
        <f>IF([1]TEMMUZ!D53=0,"",[1]TEMMUZ!D53)</f>
        <v>207173</v>
      </c>
      <c r="D34" s="24">
        <f>IF([1]TEMMUZ!E53=0,"",[1]TEMMUZ!E53)</f>
        <v>25730</v>
      </c>
      <c r="E34" s="24">
        <f>IF([1]TEMMUZ!F53=0,"",[1]TEMMUZ!F53)</f>
        <v>2097</v>
      </c>
      <c r="F34" s="24">
        <f>IF([1]TEMMUZ!G53=0,"",[1]TEMMUZ!G53)</f>
        <v>36883</v>
      </c>
      <c r="G34" s="24">
        <f>IF([1]TEMMUZ!H53=0,"",[1]TEMMUZ!H53)</f>
        <v>34986</v>
      </c>
      <c r="H34" s="24">
        <f>IF([1]TEMMUZ!I53=0,"",[1]TEMMUZ!I53)</f>
        <v>7381</v>
      </c>
      <c r="I34" s="24">
        <f>IF([1]TEMMUZ!J53=0,"",[1]TEMMUZ!J53)</f>
        <v>696</v>
      </c>
      <c r="J34" s="24">
        <f>IF([1]TEMMUZ!K53=0,"",[1]TEMMUZ!K53)</f>
        <v>880</v>
      </c>
      <c r="K34" s="24">
        <f>IF([1]TEMMUZ!L53=0,"",[1]TEMMUZ!L53)</f>
        <v>14</v>
      </c>
      <c r="L34" s="24">
        <f>IF([1]TEMMUZ!M53=0,"",[1]TEMMUZ!M53)</f>
        <v>10330</v>
      </c>
      <c r="M34" s="24">
        <f>IF([1]TEMMUZ!N53=0,"",[1]TEMMUZ!N53)</f>
        <v>2305</v>
      </c>
      <c r="N34" s="24">
        <f>IF([1]TEMMUZ!O53=0,"",[1]TEMMUZ!O53)</f>
        <v>662815</v>
      </c>
      <c r="O34" s="27">
        <f t="shared" si="2"/>
        <v>8.0589126206627837E-2</v>
      </c>
      <c r="P34" s="28">
        <f t="shared" si="4"/>
        <v>1779356</v>
      </c>
      <c r="Q34" s="29">
        <f t="shared" si="3"/>
        <v>0.18541307610774638</v>
      </c>
    </row>
    <row r="35" spans="1:20" ht="18.95" customHeight="1" x14ac:dyDescent="0.2">
      <c r="A35" s="52" t="s">
        <v>30</v>
      </c>
      <c r="B35" s="24" t="str">
        <f>IF([1]AĞUSTOS!C53=0,"",[1]AĞUSTOS!C53)</f>
        <v/>
      </c>
      <c r="C35" s="24" t="str">
        <f>IF([1]AĞUSTOS!D53=0,"",[1]AĞUSTOS!D53)</f>
        <v/>
      </c>
      <c r="D35" s="24" t="str">
        <f>IF([1]AĞUSTOS!E53=0,"",[1]AĞUSTOS!E53)</f>
        <v/>
      </c>
      <c r="E35" s="24" t="str">
        <f>IF([1]AĞUSTOS!F53=0,"",[1]AĞUSTOS!F53)</f>
        <v/>
      </c>
      <c r="F35" s="24" t="str">
        <f>IF([1]AĞUSTOS!G53=0,"",[1]AĞUSTOS!G53)</f>
        <v/>
      </c>
      <c r="G35" s="24" t="str">
        <f>IF([1]AĞUSTOS!H53=0,"",[1]AĞUSTOS!H53)</f>
        <v/>
      </c>
      <c r="H35" s="24" t="str">
        <f>IF([1]AĞUSTOS!I53=0,"",[1]AĞUSTOS!I53)</f>
        <v/>
      </c>
      <c r="I35" s="24" t="str">
        <f>IF([1]AĞUSTOS!J53=0,"",[1]AĞUSTOS!J53)</f>
        <v/>
      </c>
      <c r="J35" s="24" t="str">
        <f>IF([1]AĞUSTOS!K53=0,"",[1]AĞUSTOS!K53)</f>
        <v/>
      </c>
      <c r="K35" s="24" t="str">
        <f>IF([1]AĞUSTOS!L53=0,"",[1]AĞUSTOS!L53)</f>
        <v/>
      </c>
      <c r="L35" s="24" t="str">
        <f>IF([1]AĞUSTOS!M53=0,"",[1]AĞUSTOS!M53)</f>
        <v/>
      </c>
      <c r="M35" s="24" t="str">
        <f>IF([1]AĞUSTOS!N53=0,"",[1]AĞUSTOS!N53)</f>
        <v/>
      </c>
      <c r="N35" s="24" t="str">
        <f>IF([1]AĞUSTOS!O53=0,"",[1]AĞUSTOS!O53)</f>
        <v/>
      </c>
      <c r="O35" s="27" t="str">
        <f t="shared" si="2"/>
        <v/>
      </c>
      <c r="P35" s="28" t="str">
        <f t="shared" si="4"/>
        <v/>
      </c>
      <c r="Q35" s="29" t="str">
        <f t="shared" si="3"/>
        <v/>
      </c>
    </row>
    <row r="36" spans="1:20" ht="18.95" customHeight="1" x14ac:dyDescent="0.2">
      <c r="A36" s="52" t="s">
        <v>31</v>
      </c>
      <c r="B36" s="24" t="str">
        <f>IF([1]EYLÜL!C53=0,"",[1]EYLÜL!C53)</f>
        <v/>
      </c>
      <c r="C36" s="24" t="str">
        <f>IF([1]EYLÜL!D53=0,"",[1]EYLÜL!D53)</f>
        <v/>
      </c>
      <c r="D36" s="24" t="str">
        <f>IF([1]EYLÜL!E53=0,"",[1]EYLÜL!E53)</f>
        <v/>
      </c>
      <c r="E36" s="24" t="str">
        <f>IF([1]EYLÜL!F53=0,"",[1]EYLÜL!F53)</f>
        <v/>
      </c>
      <c r="F36" s="24" t="str">
        <f>IF([1]EYLÜL!G53=0,"",[1]EYLÜL!G53)</f>
        <v/>
      </c>
      <c r="G36" s="24" t="str">
        <f>IF([1]EYLÜL!H53=0,"",[1]EYLÜL!H53)</f>
        <v/>
      </c>
      <c r="H36" s="24" t="str">
        <f>IF([1]EYLÜL!I53=0,"",[1]EYLÜL!I53)</f>
        <v/>
      </c>
      <c r="I36" s="24" t="str">
        <f>IF([1]EYLÜL!J53=0,"",[1]EYLÜL!J53)</f>
        <v/>
      </c>
      <c r="J36" s="24" t="str">
        <f>IF([1]EYLÜL!K53=0,"",[1]EYLÜL!K53)</f>
        <v/>
      </c>
      <c r="K36" s="24" t="str">
        <f>IF([1]EYLÜL!L53=0,"",[1]EYLÜL!L53)</f>
        <v/>
      </c>
      <c r="L36" s="24" t="str">
        <f>IF([1]EYLÜL!M53=0,"",[1]EYLÜL!M53)</f>
        <v/>
      </c>
      <c r="M36" s="24" t="str">
        <f>IF([1]EYLÜL!N53=0,"",[1]EYLÜL!N53)</f>
        <v/>
      </c>
      <c r="N36" s="24" t="str">
        <f>IF([1]EYLÜL!O53=0,"",[1]EYLÜL!O53)</f>
        <v/>
      </c>
      <c r="O36" s="27" t="str">
        <f t="shared" si="2"/>
        <v/>
      </c>
      <c r="P36" s="28" t="str">
        <f t="shared" si="4"/>
        <v/>
      </c>
      <c r="Q36" s="29" t="str">
        <f t="shared" si="3"/>
        <v/>
      </c>
    </row>
    <row r="37" spans="1:20" ht="18.95" customHeight="1" x14ac:dyDescent="0.2">
      <c r="A37" s="52" t="s">
        <v>32</v>
      </c>
      <c r="B37" s="24" t="str">
        <f>IF([1]EKİM!C53=0,"",[1]EKİM!C53)</f>
        <v/>
      </c>
      <c r="C37" s="24" t="str">
        <f>IF([1]EKİM!D53=0,"",[1]EKİM!D53)</f>
        <v/>
      </c>
      <c r="D37" s="24" t="str">
        <f>IF([1]EKİM!E53=0,"",[1]EKİM!E53)</f>
        <v/>
      </c>
      <c r="E37" s="24" t="str">
        <f>IF([1]EKİM!F53=0,"",[1]EKİM!F53)</f>
        <v/>
      </c>
      <c r="F37" s="24" t="str">
        <f>IF([1]EKİM!G53=0,"",[1]EKİM!G53)</f>
        <v/>
      </c>
      <c r="G37" s="24" t="str">
        <f>IF([1]EKİM!H53=0,"",[1]EKİM!H53)</f>
        <v/>
      </c>
      <c r="H37" s="24" t="str">
        <f>IF([1]EKİM!I53=0,"",[1]EKİM!I53)</f>
        <v/>
      </c>
      <c r="I37" s="24" t="str">
        <f>IF([1]EKİM!J53=0,"",[1]EKİM!J53)</f>
        <v/>
      </c>
      <c r="J37" s="24" t="str">
        <f>IF([1]EKİM!K53=0,"",[1]EKİM!K53)</f>
        <v/>
      </c>
      <c r="K37" s="24" t="str">
        <f>IF([1]EKİM!L53=0,"",[1]EKİM!L53)</f>
        <v/>
      </c>
      <c r="L37" s="24" t="str">
        <f>IF([1]EKİM!M53=0,"",[1]EKİM!M53)</f>
        <v/>
      </c>
      <c r="M37" s="24" t="str">
        <f>IF([1]EKİM!N53=0,"",[1]EKİM!N53)</f>
        <v/>
      </c>
      <c r="N37" s="24" t="str">
        <f>IF([1]EKİM!O53=0,"",[1]EKİM!O53)</f>
        <v/>
      </c>
      <c r="O37" s="27" t="str">
        <f t="shared" si="2"/>
        <v/>
      </c>
      <c r="P37" s="28" t="str">
        <f t="shared" si="4"/>
        <v/>
      </c>
      <c r="Q37" s="29" t="str">
        <f t="shared" si="3"/>
        <v/>
      </c>
    </row>
    <row r="38" spans="1:20" ht="18.95" customHeight="1" x14ac:dyDescent="0.2">
      <c r="A38" s="52" t="s">
        <v>33</v>
      </c>
      <c r="B38" s="24" t="str">
        <f>IF([1]KASIM!C53=0,"",[1]KASIM!C53)</f>
        <v/>
      </c>
      <c r="C38" s="24" t="str">
        <f>IF([1]KASIM!D53=0,"",[1]KASIM!D53)</f>
        <v/>
      </c>
      <c r="D38" s="24" t="str">
        <f>IF([1]KASIM!E53=0,"",[1]KASIM!E53)</f>
        <v/>
      </c>
      <c r="E38" s="24" t="str">
        <f>IF([1]KASIM!F53=0,"",[1]KASIM!F53)</f>
        <v/>
      </c>
      <c r="F38" s="24" t="str">
        <f>IF([1]KASIM!G53=0,"",[1]KASIM!G53)</f>
        <v/>
      </c>
      <c r="G38" s="24" t="str">
        <f>IF([1]KASIM!H53=0,"",[1]KASIM!H53)</f>
        <v/>
      </c>
      <c r="H38" s="24" t="str">
        <f>IF([1]KASIM!I53=0,"",[1]KASIM!I53)</f>
        <v/>
      </c>
      <c r="I38" s="24" t="str">
        <f>IF([1]KASIM!J53=0,"",[1]KASIM!J53)</f>
        <v/>
      </c>
      <c r="J38" s="24" t="str">
        <f>IF([1]KASIM!K53=0,"",[1]KASIM!K53)</f>
        <v/>
      </c>
      <c r="K38" s="24" t="str">
        <f>IF([1]KASIM!L53=0,"",[1]KASIM!L53)</f>
        <v/>
      </c>
      <c r="L38" s="24" t="str">
        <f>IF([1]KASIM!M53=0,"",[1]KASIM!M53)</f>
        <v/>
      </c>
      <c r="M38" s="24" t="str">
        <f>IF([1]KASIM!N53=0,"",[1]KASIM!N53)</f>
        <v/>
      </c>
      <c r="N38" s="24" t="str">
        <f>IF([1]KASIM!O53=0,"",[1]KASIM!O53)</f>
        <v/>
      </c>
      <c r="O38" s="27" t="str">
        <f t="shared" si="2"/>
        <v/>
      </c>
      <c r="P38" s="28" t="str">
        <f t="shared" si="4"/>
        <v/>
      </c>
      <c r="Q38" s="29" t="str">
        <f t="shared" si="3"/>
        <v/>
      </c>
    </row>
    <row r="39" spans="1:20" ht="18.95" customHeight="1" x14ac:dyDescent="0.2">
      <c r="A39" s="52" t="s">
        <v>34</v>
      </c>
      <c r="B39" s="24" t="str">
        <f>IF([1]ARALIK!C53=0,"",[1]ARALIK!C53)</f>
        <v/>
      </c>
      <c r="C39" s="24" t="str">
        <f>IF([1]ARALIK!D53=0,"",[1]ARALIK!D53)</f>
        <v/>
      </c>
      <c r="D39" s="24" t="str">
        <f>IF([1]ARALIK!E53=0,"",[1]ARALIK!E53)</f>
        <v/>
      </c>
      <c r="E39" s="24" t="str">
        <f>IF([1]ARALIK!F53=0,"",[1]ARALIK!F53)</f>
        <v/>
      </c>
      <c r="F39" s="24" t="str">
        <f>IF([1]ARALIK!G53=0,"",[1]ARALIK!G53)</f>
        <v/>
      </c>
      <c r="G39" s="24" t="str">
        <f>IF([1]ARALIK!H53=0,"",[1]ARALIK!H53)</f>
        <v/>
      </c>
      <c r="H39" s="24" t="str">
        <f>IF([1]ARALIK!I53=0,"",[1]ARALIK!I53)</f>
        <v/>
      </c>
      <c r="I39" s="24" t="str">
        <f>IF([1]ARALIK!J53=0,"",[1]ARALIK!J53)</f>
        <v/>
      </c>
      <c r="J39" s="24" t="str">
        <f>IF([1]ARALIK!K53=0,"",[1]ARALIK!K53)</f>
        <v/>
      </c>
      <c r="K39" s="24" t="str">
        <f>IF([1]ARALIK!L53=0,"",[1]ARALIK!L53)</f>
        <v/>
      </c>
      <c r="L39" s="24" t="str">
        <f>IF([1]ARALIK!M53=0,"",[1]ARALIK!M53)</f>
        <v/>
      </c>
      <c r="M39" s="26" t="str">
        <f>IF([1]ARALIK!N53=0,"",[1]ARALIK!N53)</f>
        <v/>
      </c>
      <c r="N39" s="24" t="str">
        <f>IF([1]ARALIK!O53=0,"",[1]ARALIK!O53)</f>
        <v/>
      </c>
      <c r="O39" s="27" t="str">
        <f t="shared" si="2"/>
        <v/>
      </c>
      <c r="P39" s="28" t="str">
        <f t="shared" si="4"/>
        <v/>
      </c>
      <c r="Q39" s="29" t="str">
        <f t="shared" si="3"/>
        <v/>
      </c>
    </row>
    <row r="40" spans="1:20" s="54" customFormat="1" ht="24" customHeight="1" x14ac:dyDescent="0.2">
      <c r="A40" s="53" t="s">
        <v>35</v>
      </c>
      <c r="B40" s="33">
        <f>SUM(B28:B39)</f>
        <v>958697</v>
      </c>
      <c r="C40" s="33">
        <f t="shared" ref="C40:M40" si="5">SUM(C28:C39)</f>
        <v>502625</v>
      </c>
      <c r="D40" s="33">
        <f t="shared" si="5"/>
        <v>76856</v>
      </c>
      <c r="E40" s="33">
        <f t="shared" si="5"/>
        <v>3619</v>
      </c>
      <c r="F40" s="33">
        <f t="shared" si="5"/>
        <v>105363</v>
      </c>
      <c r="G40" s="33">
        <f t="shared" si="5"/>
        <v>83887</v>
      </c>
      <c r="H40" s="33">
        <f t="shared" si="5"/>
        <v>20266</v>
      </c>
      <c r="I40" s="33">
        <f t="shared" si="5"/>
        <v>1739</v>
      </c>
      <c r="J40" s="33">
        <f t="shared" si="5"/>
        <v>2067</v>
      </c>
      <c r="K40" s="33">
        <f t="shared" si="5"/>
        <v>1299</v>
      </c>
      <c r="L40" s="33">
        <f t="shared" si="5"/>
        <v>19575</v>
      </c>
      <c r="M40" s="33">
        <f t="shared" si="5"/>
        <v>3363</v>
      </c>
      <c r="N40" s="33">
        <f>SUM(B40:M40)</f>
        <v>1779356</v>
      </c>
      <c r="O40" s="34"/>
      <c r="P40" s="35"/>
      <c r="Q40" s="36"/>
    </row>
    <row r="41" spans="1:20" ht="14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51"/>
      <c r="S41" s="51"/>
    </row>
    <row r="42" spans="1:20" ht="45" customHeight="1" x14ac:dyDescent="0.2">
      <c r="A42" s="55" t="s">
        <v>41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7"/>
      <c r="R42" s="58"/>
      <c r="S42" s="58"/>
      <c r="T42" s="51"/>
    </row>
    <row r="43" spans="1:20" ht="16.5" customHeight="1" x14ac:dyDescent="0.2">
      <c r="A43" s="59" t="s">
        <v>42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1">
        <f ca="1">TODAY()</f>
        <v>45147</v>
      </c>
      <c r="Q43" s="62"/>
      <c r="R43" s="63"/>
      <c r="S43" s="51"/>
      <c r="T43" s="51"/>
    </row>
    <row r="44" spans="1:20" ht="12" customHeight="1" x14ac:dyDescent="0.2">
      <c r="A44" s="64" t="s">
        <v>43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6"/>
      <c r="Q44" s="67"/>
      <c r="R44" s="58"/>
      <c r="S44" s="58"/>
      <c r="T44" s="51"/>
    </row>
    <row r="45" spans="1:20" ht="14.25" customHeight="1" x14ac:dyDescent="0.2">
      <c r="A45" s="6"/>
      <c r="B45" s="68"/>
      <c r="C45" s="68"/>
      <c r="D45" s="68"/>
      <c r="E45" s="68"/>
      <c r="F45" s="68"/>
      <c r="G45" s="6"/>
      <c r="H45" s="68"/>
      <c r="I45" s="68"/>
      <c r="J45" s="68"/>
      <c r="K45" s="69"/>
      <c r="L45" s="1"/>
      <c r="M45" s="1"/>
      <c r="N45" s="1"/>
      <c r="O45" s="1"/>
      <c r="P45" s="1"/>
      <c r="Q45" s="1"/>
      <c r="R45" s="51"/>
      <c r="S45" s="51"/>
      <c r="T45" s="51"/>
    </row>
    <row r="46" spans="1:20" ht="14.25" customHeight="1" x14ac:dyDescent="0.2">
      <c r="A46" s="70"/>
      <c r="B46" s="1"/>
      <c r="C46" s="68"/>
      <c r="D46" s="68"/>
      <c r="E46" s="68"/>
      <c r="F46" s="71"/>
      <c r="G46" s="71"/>
      <c r="H46" s="71"/>
      <c r="I46" s="71"/>
      <c r="J46" s="71"/>
      <c r="K46" s="71"/>
      <c r="L46" s="1"/>
      <c r="M46" s="1"/>
      <c r="N46" s="1"/>
      <c r="O46" s="1"/>
      <c r="P46" s="1"/>
      <c r="Q46" s="1"/>
      <c r="R46" s="51"/>
      <c r="S46" s="51"/>
      <c r="T46" s="51"/>
    </row>
    <row r="47" spans="1:20" ht="14.25" customHeight="1" x14ac:dyDescent="0.2">
      <c r="A47" s="70"/>
      <c r="B47" s="1"/>
      <c r="C47" s="68"/>
      <c r="D47" s="68"/>
      <c r="E47" s="68"/>
      <c r="F47" s="71"/>
      <c r="G47" s="71"/>
      <c r="H47" s="71"/>
      <c r="I47" s="71"/>
      <c r="J47" s="71"/>
      <c r="K47" s="71"/>
      <c r="L47" s="1"/>
      <c r="M47" s="1"/>
      <c r="N47" s="1"/>
      <c r="O47" s="1"/>
      <c r="P47" s="1"/>
      <c r="Q47" s="1"/>
    </row>
    <row r="48" spans="1:20" ht="14.25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ht="14.25" customHeight="1" x14ac:dyDescent="0.2"/>
  </sheetData>
  <mergeCells count="11">
    <mergeCell ref="A25:Q26"/>
    <mergeCell ref="A42:Q42"/>
    <mergeCell ref="A43:O43"/>
    <mergeCell ref="P43:Q43"/>
    <mergeCell ref="A44:O44"/>
    <mergeCell ref="C2:O2"/>
    <mergeCell ref="C3:O3"/>
    <mergeCell ref="C4:O4"/>
    <mergeCell ref="A6:Q7"/>
    <mergeCell ref="H23:I23"/>
    <mergeCell ref="H24:I24"/>
  </mergeCells>
  <conditionalFormatting sqref="O28:O31">
    <cfRule type="cellIs" dxfId="75" priority="75" stopIfTrue="1" operator="greaterThan">
      <formula>0</formula>
    </cfRule>
    <cfRule type="cellIs" dxfId="74" priority="76" stopIfTrue="1" operator="lessThan">
      <formula>0</formula>
    </cfRule>
  </conditionalFormatting>
  <conditionalFormatting sqref="Q30:Q31">
    <cfRule type="cellIs" dxfId="73" priority="74" stopIfTrue="1" operator="lessThan">
      <formula>0</formula>
    </cfRule>
  </conditionalFormatting>
  <conditionalFormatting sqref="Q30:Q31">
    <cfRule type="cellIs" dxfId="72" priority="73" stopIfTrue="1" operator="greaterThan">
      <formula>0</formula>
    </cfRule>
  </conditionalFormatting>
  <conditionalFormatting sqref="Q28:Q29">
    <cfRule type="cellIs" dxfId="71" priority="72" stopIfTrue="1" operator="lessThan">
      <formula>0</formula>
    </cfRule>
  </conditionalFormatting>
  <conditionalFormatting sqref="Q28:Q29">
    <cfRule type="cellIs" dxfId="70" priority="71" stopIfTrue="1" operator="greaterThan">
      <formula>0</formula>
    </cfRule>
  </conditionalFormatting>
  <conditionalFormatting sqref="O32">
    <cfRule type="cellIs" dxfId="69" priority="69" stopIfTrue="1" operator="greaterThan">
      <formula>0</formula>
    </cfRule>
    <cfRule type="cellIs" dxfId="68" priority="70" stopIfTrue="1" operator="lessThan">
      <formula>0</formula>
    </cfRule>
  </conditionalFormatting>
  <conditionalFormatting sqref="Q32">
    <cfRule type="cellIs" dxfId="67" priority="68" stopIfTrue="1" operator="lessThan">
      <formula>0</formula>
    </cfRule>
  </conditionalFormatting>
  <conditionalFormatting sqref="Q32">
    <cfRule type="cellIs" dxfId="66" priority="67" stopIfTrue="1" operator="greaterThan">
      <formula>0</formula>
    </cfRule>
  </conditionalFormatting>
  <conditionalFormatting sqref="O33">
    <cfRule type="cellIs" dxfId="65" priority="65" stopIfTrue="1" operator="greaterThan">
      <formula>0</formula>
    </cfRule>
    <cfRule type="cellIs" dxfId="64" priority="66" stopIfTrue="1" operator="lessThan">
      <formula>0</formula>
    </cfRule>
  </conditionalFormatting>
  <conditionalFormatting sqref="Q33">
    <cfRule type="cellIs" dxfId="63" priority="64" stopIfTrue="1" operator="lessThan">
      <formula>0</formula>
    </cfRule>
  </conditionalFormatting>
  <conditionalFormatting sqref="Q33">
    <cfRule type="cellIs" dxfId="62" priority="63" stopIfTrue="1" operator="greaterThan">
      <formula>0</formula>
    </cfRule>
  </conditionalFormatting>
  <conditionalFormatting sqref="O34">
    <cfRule type="cellIs" dxfId="61" priority="61" stopIfTrue="1" operator="greaterThan">
      <formula>0</formula>
    </cfRule>
    <cfRule type="cellIs" dxfId="60" priority="62" stopIfTrue="1" operator="lessThan">
      <formula>0</formula>
    </cfRule>
  </conditionalFormatting>
  <conditionalFormatting sqref="Q34">
    <cfRule type="cellIs" dxfId="59" priority="60" stopIfTrue="1" operator="lessThan">
      <formula>0</formula>
    </cfRule>
  </conditionalFormatting>
  <conditionalFormatting sqref="Q34">
    <cfRule type="cellIs" dxfId="58" priority="59" stopIfTrue="1" operator="greaterThan">
      <formula>0</formula>
    </cfRule>
  </conditionalFormatting>
  <conditionalFormatting sqref="O35">
    <cfRule type="cellIs" dxfId="57" priority="57" stopIfTrue="1" operator="greaterThan">
      <formula>0</formula>
    </cfRule>
    <cfRule type="cellIs" dxfId="56" priority="58" stopIfTrue="1" operator="lessThan">
      <formula>0</formula>
    </cfRule>
  </conditionalFormatting>
  <conditionalFormatting sqref="Q35">
    <cfRule type="cellIs" dxfId="55" priority="56" stopIfTrue="1" operator="lessThan">
      <formula>0</formula>
    </cfRule>
  </conditionalFormatting>
  <conditionalFormatting sqref="Q35">
    <cfRule type="cellIs" dxfId="54" priority="55" stopIfTrue="1" operator="greaterThan">
      <formula>0</formula>
    </cfRule>
  </conditionalFormatting>
  <conditionalFormatting sqref="O36">
    <cfRule type="cellIs" dxfId="53" priority="53" stopIfTrue="1" operator="greaterThan">
      <formula>0</formula>
    </cfRule>
    <cfRule type="cellIs" dxfId="52" priority="54" stopIfTrue="1" operator="lessThan">
      <formula>0</formula>
    </cfRule>
  </conditionalFormatting>
  <conditionalFormatting sqref="Q36">
    <cfRule type="cellIs" dxfId="51" priority="52" stopIfTrue="1" operator="lessThan">
      <formula>0</formula>
    </cfRule>
  </conditionalFormatting>
  <conditionalFormatting sqref="Q36">
    <cfRule type="cellIs" dxfId="50" priority="51" stopIfTrue="1" operator="greaterThan">
      <formula>0</formula>
    </cfRule>
  </conditionalFormatting>
  <conditionalFormatting sqref="O37">
    <cfRule type="cellIs" dxfId="49" priority="49" stopIfTrue="1" operator="greaterThan">
      <formula>0</formula>
    </cfRule>
    <cfRule type="cellIs" dxfId="48" priority="50" stopIfTrue="1" operator="lessThan">
      <formula>0</formula>
    </cfRule>
  </conditionalFormatting>
  <conditionalFormatting sqref="Q37">
    <cfRule type="cellIs" dxfId="47" priority="48" stopIfTrue="1" operator="lessThan">
      <formula>0</formula>
    </cfRule>
  </conditionalFormatting>
  <conditionalFormatting sqref="Q37">
    <cfRule type="cellIs" dxfId="46" priority="47" stopIfTrue="1" operator="greaterThan">
      <formula>0</formula>
    </cfRule>
  </conditionalFormatting>
  <conditionalFormatting sqref="O38">
    <cfRule type="cellIs" dxfId="45" priority="45" stopIfTrue="1" operator="greaterThan">
      <formula>0</formula>
    </cfRule>
    <cfRule type="cellIs" dxfId="44" priority="46" stopIfTrue="1" operator="lessThan">
      <formula>0</formula>
    </cfRule>
  </conditionalFormatting>
  <conditionalFormatting sqref="Q38">
    <cfRule type="cellIs" dxfId="43" priority="43" stopIfTrue="1" operator="greaterThan">
      <formula>0</formula>
    </cfRule>
  </conditionalFormatting>
  <conditionalFormatting sqref="Q38">
    <cfRule type="cellIs" dxfId="42" priority="44" stopIfTrue="1" operator="lessThan">
      <formula>0</formula>
    </cfRule>
  </conditionalFormatting>
  <conditionalFormatting sqref="O39">
    <cfRule type="cellIs" dxfId="41" priority="41" stopIfTrue="1" operator="greaterThan">
      <formula>0</formula>
    </cfRule>
    <cfRule type="cellIs" dxfId="40" priority="42" stopIfTrue="1" operator="lessThan">
      <formula>0</formula>
    </cfRule>
  </conditionalFormatting>
  <conditionalFormatting sqref="Q39">
    <cfRule type="cellIs" dxfId="39" priority="39" stopIfTrue="1" operator="greaterThan">
      <formula>0</formula>
    </cfRule>
  </conditionalFormatting>
  <conditionalFormatting sqref="Q39">
    <cfRule type="cellIs" dxfId="38" priority="40" stopIfTrue="1" operator="lessThan">
      <formula>0</formula>
    </cfRule>
  </conditionalFormatting>
  <conditionalFormatting sqref="O10:O13">
    <cfRule type="cellIs" dxfId="37" priority="37" stopIfTrue="1" operator="greaterThan">
      <formula>0</formula>
    </cfRule>
    <cfRule type="cellIs" dxfId="36" priority="38" stopIfTrue="1" operator="lessThan">
      <formula>0</formula>
    </cfRule>
  </conditionalFormatting>
  <conditionalFormatting sqref="Q12:Q13">
    <cfRule type="cellIs" dxfId="35" priority="36" stopIfTrue="1" operator="lessThan">
      <formula>0</formula>
    </cfRule>
  </conditionalFormatting>
  <conditionalFormatting sqref="Q12:Q13">
    <cfRule type="cellIs" dxfId="34" priority="35" stopIfTrue="1" operator="greaterThan">
      <formula>0</formula>
    </cfRule>
  </conditionalFormatting>
  <conditionalFormatting sqref="Q10:Q11">
    <cfRule type="cellIs" dxfId="33" priority="34" stopIfTrue="1" operator="lessThan">
      <formula>0</formula>
    </cfRule>
  </conditionalFormatting>
  <conditionalFormatting sqref="Q10:Q11">
    <cfRule type="cellIs" dxfId="32" priority="33" stopIfTrue="1" operator="greaterThan">
      <formula>0</formula>
    </cfRule>
  </conditionalFormatting>
  <conditionalFormatting sqref="O14">
    <cfRule type="cellIs" dxfId="31" priority="31" stopIfTrue="1" operator="greaterThan">
      <formula>0</formula>
    </cfRule>
    <cfRule type="cellIs" dxfId="30" priority="32" stopIfTrue="1" operator="lessThan">
      <formula>0</formula>
    </cfRule>
  </conditionalFormatting>
  <conditionalFormatting sqref="Q14">
    <cfRule type="cellIs" dxfId="29" priority="30" stopIfTrue="1" operator="lessThan">
      <formula>0</formula>
    </cfRule>
  </conditionalFormatting>
  <conditionalFormatting sqref="Q14">
    <cfRule type="cellIs" dxfId="28" priority="29" stopIfTrue="1" operator="greaterThan">
      <formula>0</formula>
    </cfRule>
  </conditionalFormatting>
  <conditionalFormatting sqref="O15">
    <cfRule type="cellIs" dxfId="27" priority="27" stopIfTrue="1" operator="greaterThan">
      <formula>0</formula>
    </cfRule>
    <cfRule type="cellIs" dxfId="26" priority="28" stopIfTrue="1" operator="lessThan">
      <formula>0</formula>
    </cfRule>
  </conditionalFormatting>
  <conditionalFormatting sqref="Q15">
    <cfRule type="cellIs" dxfId="25" priority="26" stopIfTrue="1" operator="lessThan">
      <formula>0</formula>
    </cfRule>
  </conditionalFormatting>
  <conditionalFormatting sqref="Q15">
    <cfRule type="cellIs" dxfId="24" priority="25" stopIfTrue="1" operator="greaterThan">
      <formula>0</formula>
    </cfRule>
  </conditionalFormatting>
  <conditionalFormatting sqref="O16">
    <cfRule type="cellIs" dxfId="23" priority="23" stopIfTrue="1" operator="greaterThan">
      <formula>0</formula>
    </cfRule>
    <cfRule type="cellIs" dxfId="22" priority="24" stopIfTrue="1" operator="lessThan">
      <formula>0</formula>
    </cfRule>
  </conditionalFormatting>
  <conditionalFormatting sqref="Q16">
    <cfRule type="cellIs" dxfId="21" priority="22" stopIfTrue="1" operator="lessThan">
      <formula>0</formula>
    </cfRule>
  </conditionalFormatting>
  <conditionalFormatting sqref="Q16">
    <cfRule type="cellIs" dxfId="20" priority="21" stopIfTrue="1" operator="greaterThan">
      <formula>0</formula>
    </cfRule>
  </conditionalFormatting>
  <conditionalFormatting sqref="O17">
    <cfRule type="cellIs" dxfId="19" priority="19" stopIfTrue="1" operator="greaterThan">
      <formula>0</formula>
    </cfRule>
    <cfRule type="cellIs" dxfId="18" priority="20" stopIfTrue="1" operator="lessThan">
      <formula>0</formula>
    </cfRule>
  </conditionalFormatting>
  <conditionalFormatting sqref="Q17">
    <cfRule type="cellIs" dxfId="17" priority="18" stopIfTrue="1" operator="lessThan">
      <formula>0</formula>
    </cfRule>
  </conditionalFormatting>
  <conditionalFormatting sqref="Q17">
    <cfRule type="cellIs" dxfId="16" priority="17" stopIfTrue="1" operator="greaterThan">
      <formula>0</formula>
    </cfRule>
  </conditionalFormatting>
  <conditionalFormatting sqref="O18">
    <cfRule type="cellIs" dxfId="15" priority="15" stopIfTrue="1" operator="greaterThan">
      <formula>0</formula>
    </cfRule>
    <cfRule type="cellIs" dxfId="14" priority="16" stopIfTrue="1" operator="lessThan">
      <formula>0</formula>
    </cfRule>
  </conditionalFormatting>
  <conditionalFormatting sqref="Q18">
    <cfRule type="cellIs" dxfId="13" priority="14" stopIfTrue="1" operator="lessThan">
      <formula>0</formula>
    </cfRule>
  </conditionalFormatting>
  <conditionalFormatting sqref="Q18">
    <cfRule type="cellIs" dxfId="12" priority="13" stopIfTrue="1" operator="greaterThan">
      <formula>0</formula>
    </cfRule>
  </conditionalFormatting>
  <conditionalFormatting sqref="O19">
    <cfRule type="cellIs" dxfId="11" priority="11" stopIfTrue="1" operator="greaterThan">
      <formula>0</formula>
    </cfRule>
    <cfRule type="cellIs" dxfId="10" priority="12" stopIfTrue="1" operator="lessThan">
      <formula>0</formula>
    </cfRule>
  </conditionalFormatting>
  <conditionalFormatting sqref="Q19">
    <cfRule type="cellIs" dxfId="9" priority="10" stopIfTrue="1" operator="lessThan">
      <formula>0</formula>
    </cfRule>
  </conditionalFormatting>
  <conditionalFormatting sqref="Q19">
    <cfRule type="cellIs" dxfId="8" priority="9" stopIfTrue="1" operator="greaterThan">
      <formula>0</formula>
    </cfRule>
  </conditionalFormatting>
  <conditionalFormatting sqref="O20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Q20">
    <cfRule type="cellIs" dxfId="5" priority="5" stopIfTrue="1" operator="greaterThan">
      <formula>0</formula>
    </cfRule>
  </conditionalFormatting>
  <conditionalFormatting sqref="Q20">
    <cfRule type="cellIs" dxfId="4" priority="6" stopIfTrue="1" operator="lessThan">
      <formula>0</formula>
    </cfRule>
  </conditionalFormatting>
  <conditionalFormatting sqref="O21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1">
    <cfRule type="cellIs" dxfId="1" priority="1" stopIfTrue="1" operator="greaterThan">
      <formula>0</formula>
    </cfRule>
  </conditionalFormatting>
  <conditionalFormatting sqref="Q21"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2022-2023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2023-08-09T10:56:35Z</dcterms:created>
  <dcterms:modified xsi:type="dcterms:W3CDTF">2023-08-09T10:56:52Z</dcterms:modified>
</cp:coreProperties>
</file>