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GM\Desktop\"/>
    </mc:Choice>
  </mc:AlternateContent>
  <xr:revisionPtr revIDLastSave="0" documentId="13_ncr:1_{E520CF78-80C4-4B73-8F55-1CA6DF73A192}" xr6:coauthVersionLast="36" xr6:coauthVersionMax="36" xr10:uidLastSave="{00000000-0000-0000-0000-000000000000}"/>
  <bookViews>
    <workbookView xWindow="0" yWindow="0" windowWidth="28800" windowHeight="11955" xr2:uid="{BB3DE2CE-9BF9-468D-9E0B-ABE89331CB81}"/>
  </bookViews>
  <sheets>
    <sheet name="2021-2022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D29" i="1"/>
  <c r="C29" i="1"/>
  <c r="B29" i="1"/>
  <c r="N28" i="1"/>
  <c r="P28" i="1" s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P29" i="1" l="1"/>
  <c r="Q28" i="1"/>
  <c r="N40" i="1"/>
  <c r="O28" i="1"/>
  <c r="Q29" i="1" l="1"/>
  <c r="P30" i="1"/>
  <c r="Q30" i="1" l="1"/>
  <c r="P31" i="1"/>
  <c r="P32" i="1" l="1"/>
  <c r="Q31" i="1"/>
  <c r="P33" i="1" l="1"/>
  <c r="Q32" i="1"/>
  <c r="P34" i="1" l="1"/>
  <c r="Q33" i="1"/>
  <c r="P35" i="1" l="1"/>
  <c r="Q34" i="1"/>
  <c r="P36" i="1" l="1"/>
  <c r="Q35" i="1"/>
  <c r="P37" i="1" l="1"/>
  <c r="Q36" i="1"/>
  <c r="P38" i="1" l="1"/>
  <c r="Q37" i="1"/>
  <c r="Q38" i="1" l="1"/>
  <c r="P39" i="1"/>
  <c r="Q39" i="1" s="1"/>
</calcChain>
</file>

<file path=xl/sharedStrings.xml><?xml version="1.0" encoding="utf-8"?>
<sst xmlns="http://schemas.openxmlformats.org/spreadsheetml/2006/main" count="74" uniqueCount="42">
  <si>
    <t>T.C.</t>
  </si>
  <si>
    <t>MUĞLA VALİLİĞİ</t>
  </si>
  <si>
    <t>İl Kültür ve Turizm Müdürlüğü</t>
  </si>
  <si>
    <t>2021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</si>
  <si>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</si>
  <si>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</si>
  <si>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</si>
  <si>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</si>
  <si>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</si>
  <si>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</si>
  <si>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</si>
  <si>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</si>
  <si>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</si>
  <si>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</si>
  <si>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</si>
  <si>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</si>
  <si>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</si>
  <si>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</si>
  <si>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AYLIK ARTIŞ %</t>
  </si>
  <si>
    <t>AYLARIN TOPLAMI</t>
  </si>
  <si>
    <t>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</si>
  <si>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</si>
  <si>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</si>
  <si>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</si>
  <si>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</si>
  <si>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</si>
  <si>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</si>
  <si>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</si>
  <si>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</si>
  <si>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</si>
  <si>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</si>
  <si>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</si>
  <si>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</si>
  <si>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</si>
  <si>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</si>
  <si>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</si>
  <si>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2022 YILINDA MUĞLA İLİ GÜMRÜK KAPILARINDAN ÜLKEMİZE GİRİŞ YAPAN TURİSTLERİN AYLARA VE HUDUT KAPILARINA GÖRE DAĞILIMI</t>
  </si>
  <si>
    <t>MARMARİS LİMANI</t>
  </si>
  <si>
    <t>BODRUM LİMANI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</si>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</sst>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0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  <xf numFmtId="3" fontId="12" fillId="0" borderId="5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3" fontId="2" fillId="0" borderId="10" xfId="0" applyNumberFormat="1" applyFont="1" applyFill="1" applyBorder="1" applyAlignment="1" applyProtection="1">
      <alignment horizontal="center" vertical="center"/>
      <protection hidden="1"/>
    </xf>
    <xf numFmtId="3" fontId="2" fillId="0" borderId="11" xfId="0" applyNumberFormat="1" applyFont="1" applyFill="1" applyBorder="1" applyAlignment="1" applyProtection="1">
      <alignment horizontal="center" vertical="center"/>
      <protection hidden="1"/>
    </xf>
    <xf numFmtId="3" fontId="2" fillId="0" borderId="12" xfId="0" applyNumberFormat="1" applyFont="1" applyFill="1" applyBorder="1" applyAlignment="1" applyProtection="1">
      <alignment horizontal="center" vertical="center"/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F624C2F-62D0-411E-AB14-AAC18212B302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936FECA-97BC-49F3-B7F6-8AC8954B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93B37F7F-95B9-4CAB-9D8D-98FAD468DD4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95CCC767-5571-4A80-A172-8958F6B830F6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7CAE63E0-66FF-46C2-8E2D-72C74325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TGM/Downloads/2022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1-2022 ÖZET"/>
      <sheetName val="2022 MİLKAPI"/>
      <sheetName val="2022 MİLAY"/>
      <sheetName val="2022 TABLO"/>
      <sheetName val="2022 HAVAYOLUDENİZYOLU"/>
      <sheetName val="SON10YIL AY"/>
      <sheetName val="SONONYILTABLO"/>
      <sheetName val="2012-2022 GRFK"/>
      <sheetName val="2022 İLKBEŞÜLKE"/>
    </sheetNames>
    <sheetDataSet>
      <sheetData sheetId="0">
        <row r="53">
          <cell r="C53">
            <v>362</v>
          </cell>
          <cell r="D53">
            <v>946</v>
          </cell>
          <cell r="E53">
            <v>463</v>
          </cell>
          <cell r="G53">
            <v>69</v>
          </cell>
          <cell r="H53">
            <v>39</v>
          </cell>
          <cell r="I53">
            <v>108</v>
          </cell>
          <cell r="J53">
            <v>0</v>
          </cell>
          <cell r="K53">
            <v>50</v>
          </cell>
          <cell r="L53">
            <v>270</v>
          </cell>
          <cell r="M53">
            <v>22</v>
          </cell>
          <cell r="N53">
            <v>7</v>
          </cell>
          <cell r="O53">
            <v>2336</v>
          </cell>
        </row>
      </sheetData>
      <sheetData sheetId="1">
        <row r="53">
          <cell r="C53">
            <v>64</v>
          </cell>
          <cell r="D53">
            <v>45</v>
          </cell>
          <cell r="E53">
            <v>522</v>
          </cell>
          <cell r="G53">
            <v>46</v>
          </cell>
          <cell r="H53">
            <v>10</v>
          </cell>
          <cell r="I53">
            <v>161</v>
          </cell>
          <cell r="J53">
            <v>10</v>
          </cell>
          <cell r="K53">
            <v>33</v>
          </cell>
          <cell r="L53">
            <v>218</v>
          </cell>
          <cell r="M53">
            <v>17</v>
          </cell>
          <cell r="N53">
            <v>3</v>
          </cell>
          <cell r="O53">
            <v>1129</v>
          </cell>
        </row>
      </sheetData>
      <sheetData sheetId="2">
        <row r="53">
          <cell r="C53">
            <v>7234</v>
          </cell>
          <cell r="D53">
            <v>1606</v>
          </cell>
          <cell r="E53">
            <v>610</v>
          </cell>
          <cell r="G53">
            <v>93</v>
          </cell>
          <cell r="H53">
            <v>58</v>
          </cell>
          <cell r="I53">
            <v>572</v>
          </cell>
          <cell r="J53">
            <v>82</v>
          </cell>
          <cell r="K53">
            <v>12</v>
          </cell>
          <cell r="L53">
            <v>274</v>
          </cell>
          <cell r="M53">
            <v>25</v>
          </cell>
          <cell r="N53">
            <v>18</v>
          </cell>
          <cell r="O53">
            <v>10584</v>
          </cell>
        </row>
      </sheetData>
      <sheetData sheetId="3">
        <row r="53">
          <cell r="C53">
            <v>75808</v>
          </cell>
          <cell r="D53">
            <v>26340</v>
          </cell>
          <cell r="E53">
            <v>2142</v>
          </cell>
          <cell r="G53">
            <v>1193</v>
          </cell>
          <cell r="H53">
            <v>2455</v>
          </cell>
          <cell r="I53">
            <v>873</v>
          </cell>
          <cell r="J53">
            <v>179</v>
          </cell>
          <cell r="K53">
            <v>119</v>
          </cell>
          <cell r="L53">
            <v>335</v>
          </cell>
          <cell r="M53">
            <v>64</v>
          </cell>
          <cell r="N53">
            <v>21</v>
          </cell>
          <cell r="O53">
            <v>109529</v>
          </cell>
        </row>
      </sheetData>
      <sheetData sheetId="4">
        <row r="53">
          <cell r="C53">
            <v>176581</v>
          </cell>
          <cell r="D53">
            <v>100300</v>
          </cell>
          <cell r="E53">
            <v>10066</v>
          </cell>
          <cell r="F53">
            <v>251</v>
          </cell>
          <cell r="G53">
            <v>15570</v>
          </cell>
          <cell r="H53">
            <v>7635</v>
          </cell>
          <cell r="I53">
            <v>2899</v>
          </cell>
          <cell r="J53">
            <v>264</v>
          </cell>
          <cell r="K53">
            <v>242</v>
          </cell>
          <cell r="L53">
            <v>334</v>
          </cell>
          <cell r="M53">
            <v>540</v>
          </cell>
          <cell r="N53">
            <v>251</v>
          </cell>
          <cell r="O53">
            <v>314933</v>
          </cell>
        </row>
      </sheetData>
      <sheetData sheetId="5">
        <row r="53">
          <cell r="C53">
            <v>237588</v>
          </cell>
          <cell r="D53">
            <v>156091</v>
          </cell>
          <cell r="E53">
            <v>12281</v>
          </cell>
          <cell r="F53">
            <v>646</v>
          </cell>
          <cell r="G53">
            <v>20844</v>
          </cell>
          <cell r="H53">
            <v>12256</v>
          </cell>
          <cell r="I53">
            <v>4327</v>
          </cell>
          <cell r="J53">
            <v>422</v>
          </cell>
          <cell r="K53">
            <v>526</v>
          </cell>
          <cell r="L53">
            <v>338</v>
          </cell>
          <cell r="M53">
            <v>3341</v>
          </cell>
          <cell r="N53">
            <v>489</v>
          </cell>
          <cell r="O53">
            <v>449149</v>
          </cell>
        </row>
      </sheetData>
      <sheetData sheetId="6">
        <row r="53">
          <cell r="C53">
            <v>305129</v>
          </cell>
          <cell r="D53">
            <v>220466</v>
          </cell>
          <cell r="E53">
            <v>16171</v>
          </cell>
          <cell r="F53">
            <v>1902</v>
          </cell>
          <cell r="G53">
            <v>32838</v>
          </cell>
          <cell r="H53">
            <v>19562</v>
          </cell>
          <cell r="I53">
            <v>8083</v>
          </cell>
          <cell r="J53">
            <v>594</v>
          </cell>
          <cell r="K53">
            <v>823</v>
          </cell>
          <cell r="L53">
            <v>328</v>
          </cell>
          <cell r="M53">
            <v>6073</v>
          </cell>
          <cell r="N53">
            <v>1414</v>
          </cell>
          <cell r="O53">
            <v>613383</v>
          </cell>
        </row>
      </sheetData>
      <sheetData sheetId="7">
        <row r="53">
          <cell r="C53">
            <v>304678</v>
          </cell>
          <cell r="D53">
            <v>210845</v>
          </cell>
          <cell r="E53">
            <v>17865</v>
          </cell>
          <cell r="F53">
            <v>2026</v>
          </cell>
          <cell r="G53">
            <v>36939</v>
          </cell>
          <cell r="H53">
            <v>22690</v>
          </cell>
          <cell r="I53">
            <v>8363</v>
          </cell>
          <cell r="J53">
            <v>622</v>
          </cell>
          <cell r="K53">
            <v>1041</v>
          </cell>
          <cell r="L53">
            <v>332</v>
          </cell>
          <cell r="M53">
            <v>8202</v>
          </cell>
          <cell r="N53">
            <v>2319</v>
          </cell>
          <cell r="O53">
            <v>615922</v>
          </cell>
        </row>
      </sheetData>
      <sheetData sheetId="8">
        <row r="53">
          <cell r="C53">
            <v>259094</v>
          </cell>
          <cell r="D53">
            <v>165929</v>
          </cell>
          <cell r="E53">
            <v>17424</v>
          </cell>
          <cell r="F53">
            <v>1041</v>
          </cell>
          <cell r="G53">
            <v>29615</v>
          </cell>
          <cell r="H53">
            <v>19221</v>
          </cell>
          <cell r="I53">
            <v>5696</v>
          </cell>
          <cell r="J53">
            <v>563</v>
          </cell>
          <cell r="K53">
            <v>673</v>
          </cell>
          <cell r="L53">
            <v>272</v>
          </cell>
          <cell r="M53">
            <v>5526</v>
          </cell>
          <cell r="N53">
            <v>777</v>
          </cell>
          <cell r="O53">
            <v>505831</v>
          </cell>
        </row>
      </sheetData>
      <sheetData sheetId="9">
        <row r="53">
          <cell r="C53">
            <v>178174</v>
          </cell>
          <cell r="D53">
            <v>90920</v>
          </cell>
          <cell r="E53">
            <v>14951</v>
          </cell>
          <cell r="F53">
            <v>437</v>
          </cell>
          <cell r="G53">
            <v>23976</v>
          </cell>
          <cell r="H53">
            <v>10502</v>
          </cell>
          <cell r="I53">
            <v>4167</v>
          </cell>
          <cell r="J53">
            <v>245</v>
          </cell>
          <cell r="K53">
            <v>339</v>
          </cell>
          <cell r="L53">
            <v>282</v>
          </cell>
          <cell r="M53">
            <v>534</v>
          </cell>
          <cell r="N53">
            <v>99</v>
          </cell>
          <cell r="O53">
            <v>324626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64DD-D3DE-4D7A-9115-1A71AB87CAD6}">
  <sheetPr codeName="Sayfa15">
    <pageSetUpPr fitToPage="1"/>
  </sheetPr>
  <dimension ref="A1:AG49"/>
  <sheetViews>
    <sheetView tabSelected="1" zoomScaleNormal="100" workbookViewId="0">
      <selection activeCell="X42" sqref="X42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69" t="s">
        <v>0</v>
      </c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1"/>
      <c r="Q2" s="1"/>
    </row>
    <row r="3" spans="1:17" ht="18.75" customHeight="1" x14ac:dyDescent="0.25">
      <c r="A3" s="1"/>
      <c r="B3" s="1"/>
      <c r="C3" s="69" t="s">
        <v>1</v>
      </c>
      <c r="D3" s="69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1"/>
      <c r="Q3" s="1"/>
    </row>
    <row r="4" spans="1:17" ht="15.75" x14ac:dyDescent="0.25">
      <c r="A4" s="1"/>
      <c r="B4" s="4"/>
      <c r="C4" s="69" t="s">
        <v>2</v>
      </c>
      <c r="D4" s="69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54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</row>
    <row r="7" spans="1:17" s="5" customFormat="1" ht="33" customHeight="1" x14ac:dyDescent="0.2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</row>
    <row r="8" spans="1:17" ht="25.5" hidden="1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9"/>
      <c r="Q8" s="8"/>
    </row>
    <row r="9" spans="1:17" ht="55.5" customHeight="1" x14ac:dyDescent="0.2">
      <c r="A9" s="10" t="s">
        <v>4</v>
      </c>
      <c r="B9" s="11" t="s">
        <v>5</v>
      </c>
      <c r="C9" s="11" t="s">
        <v>6</v>
      </c>
      <c r="D9" s="11" t="s">
        <v>7</v>
      </c>
      <c r="E9" s="11" t="s">
        <v>8</v>
      </c>
      <c r="F9" s="12" t="s">
        <v>9</v>
      </c>
      <c r="G9" s="11" t="s">
        <v>10</v>
      </c>
      <c r="H9" s="13" t="s">
        <v>11</v>
      </c>
      <c r="I9" s="11" t="s">
        <v>12</v>
      </c>
      <c r="J9" s="11" t="s">
        <v>13</v>
      </c>
      <c r="K9" s="11" t="s">
        <v>14</v>
      </c>
      <c r="L9" s="11" t="s">
        <v>15</v>
      </c>
      <c r="M9" s="11" t="s">
        <v>16</v>
      </c>
      <c r="N9" s="14" t="s">
        <v>17</v>
      </c>
      <c r="O9" s="14" t="s">
        <v>18</v>
      </c>
      <c r="P9" s="14" t="s">
        <v>19</v>
      </c>
      <c r="Q9" s="14" t="s">
        <v>20</v>
      </c>
    </row>
    <row r="10" spans="1:17" ht="18.95" customHeight="1" x14ac:dyDescent="0.2">
      <c r="A10" s="15" t="s">
        <v>21</v>
      </c>
      <c r="B10" s="16">
        <v>100</v>
      </c>
      <c r="C10" s="16">
        <v>41</v>
      </c>
      <c r="D10" s="16">
        <v>21</v>
      </c>
      <c r="E10" s="71" t="s">
        <v>22</v>
      </c>
      <c r="F10" s="16">
        <v>1</v>
      </c>
      <c r="G10" s="16">
        <v>12</v>
      </c>
      <c r="H10" s="16">
        <v>9</v>
      </c>
      <c r="I10" s="16">
        <v>2</v>
      </c>
      <c r="J10" s="16">
        <v>5</v>
      </c>
      <c r="K10" s="16">
        <v>153</v>
      </c>
      <c r="L10" s="16">
        <v>4</v>
      </c>
      <c r="M10" s="17">
        <v>0</v>
      </c>
      <c r="N10" s="16">
        <v>348</v>
      </c>
      <c r="O10" s="18">
        <v>-0.92211280214861235</v>
      </c>
      <c r="P10" s="19">
        <v>348</v>
      </c>
      <c r="Q10" s="20">
        <v>-0.92211280214861235</v>
      </c>
    </row>
    <row r="11" spans="1:17" ht="18.95" customHeight="1" x14ac:dyDescent="0.2">
      <c r="A11" s="15" t="s">
        <v>23</v>
      </c>
      <c r="B11" s="16">
        <v>48</v>
      </c>
      <c r="C11" s="16">
        <v>46</v>
      </c>
      <c r="D11" s="16">
        <v>197</v>
      </c>
      <c r="E11" s="72"/>
      <c r="F11" s="16">
        <v>9</v>
      </c>
      <c r="G11" s="16">
        <v>5</v>
      </c>
      <c r="H11" s="16">
        <v>47</v>
      </c>
      <c r="I11" s="17">
        <v>0</v>
      </c>
      <c r="J11" s="17">
        <v>0</v>
      </c>
      <c r="K11" s="21">
        <v>214</v>
      </c>
      <c r="L11" s="21">
        <v>4</v>
      </c>
      <c r="M11" s="17">
        <v>0</v>
      </c>
      <c r="N11" s="16">
        <v>570</v>
      </c>
      <c r="O11" s="18">
        <v>-0.88179178763998345</v>
      </c>
      <c r="P11" s="19">
        <v>918</v>
      </c>
      <c r="Q11" s="20">
        <v>-0.90118406889128089</v>
      </c>
    </row>
    <row r="12" spans="1:17" ht="18.95" customHeight="1" x14ac:dyDescent="0.2">
      <c r="A12" s="15" t="s">
        <v>24</v>
      </c>
      <c r="B12" s="16">
        <v>924</v>
      </c>
      <c r="C12" s="16">
        <v>126</v>
      </c>
      <c r="D12" s="16">
        <v>82</v>
      </c>
      <c r="E12" s="72"/>
      <c r="F12" s="16">
        <v>39</v>
      </c>
      <c r="G12" s="17">
        <v>0</v>
      </c>
      <c r="H12" s="16">
        <v>47</v>
      </c>
      <c r="I12" s="16">
        <v>29</v>
      </c>
      <c r="J12" s="16">
        <v>6</v>
      </c>
      <c r="K12" s="16">
        <v>290</v>
      </c>
      <c r="L12" s="16">
        <v>12</v>
      </c>
      <c r="M12" s="16">
        <v>9</v>
      </c>
      <c r="N12" s="16">
        <v>1564</v>
      </c>
      <c r="O12" s="18">
        <v>-0.50490661601772713</v>
      </c>
      <c r="P12" s="19">
        <v>2482</v>
      </c>
      <c r="Q12" s="20">
        <v>-0.80062655634990765</v>
      </c>
    </row>
    <row r="13" spans="1:17" ht="18.95" customHeight="1" x14ac:dyDescent="0.2">
      <c r="A13" s="15" t="s">
        <v>25</v>
      </c>
      <c r="B13" s="16">
        <v>2025</v>
      </c>
      <c r="C13" s="16">
        <v>2028</v>
      </c>
      <c r="D13" s="16">
        <v>142</v>
      </c>
      <c r="E13" s="72"/>
      <c r="F13" s="16">
        <v>62</v>
      </c>
      <c r="G13" s="16">
        <v>36</v>
      </c>
      <c r="H13" s="16">
        <v>121</v>
      </c>
      <c r="I13" s="17">
        <v>0</v>
      </c>
      <c r="J13" s="16">
        <v>14</v>
      </c>
      <c r="K13" s="16">
        <v>248</v>
      </c>
      <c r="L13" s="16">
        <v>18</v>
      </c>
      <c r="M13" s="16">
        <v>7</v>
      </c>
      <c r="N13" s="16">
        <v>4701</v>
      </c>
      <c r="O13" s="18">
        <v>2.8723228995057659</v>
      </c>
      <c r="P13" s="19">
        <v>7183</v>
      </c>
      <c r="Q13" s="20">
        <v>-0.47427358559613553</v>
      </c>
    </row>
    <row r="14" spans="1:17" ht="18.95" customHeight="1" x14ac:dyDescent="0.2">
      <c r="A14" s="15" t="s">
        <v>26</v>
      </c>
      <c r="B14" s="16">
        <v>17286</v>
      </c>
      <c r="C14" s="16">
        <v>20684</v>
      </c>
      <c r="D14" s="16">
        <v>178</v>
      </c>
      <c r="E14" s="72"/>
      <c r="F14" s="16">
        <v>27</v>
      </c>
      <c r="G14" s="16">
        <v>21</v>
      </c>
      <c r="H14" s="16">
        <v>162</v>
      </c>
      <c r="I14" s="16">
        <v>20</v>
      </c>
      <c r="J14" s="16">
        <v>45</v>
      </c>
      <c r="K14" s="16">
        <v>244</v>
      </c>
      <c r="L14" s="16">
        <v>31</v>
      </c>
      <c r="M14" s="16">
        <v>30</v>
      </c>
      <c r="N14" s="16">
        <v>38728</v>
      </c>
      <c r="O14" s="18">
        <v>159.03305785123968</v>
      </c>
      <c r="P14" s="19">
        <v>45911</v>
      </c>
      <c r="Q14" s="20">
        <v>2.3017619561308882</v>
      </c>
    </row>
    <row r="15" spans="1:17" ht="18.95" customHeight="1" x14ac:dyDescent="0.2">
      <c r="A15" s="15" t="s">
        <v>27</v>
      </c>
      <c r="B15" s="16">
        <v>37102</v>
      </c>
      <c r="C15" s="16">
        <v>72540</v>
      </c>
      <c r="D15" s="16">
        <v>3054</v>
      </c>
      <c r="E15" s="72"/>
      <c r="F15" s="16">
        <v>199</v>
      </c>
      <c r="G15" s="16">
        <v>78</v>
      </c>
      <c r="H15" s="16">
        <v>206</v>
      </c>
      <c r="I15" s="16">
        <v>73</v>
      </c>
      <c r="J15" s="16">
        <v>17</v>
      </c>
      <c r="K15" s="16">
        <v>262</v>
      </c>
      <c r="L15" s="16">
        <v>63</v>
      </c>
      <c r="M15" s="16">
        <v>94</v>
      </c>
      <c r="N15" s="16">
        <v>113688</v>
      </c>
      <c r="O15" s="18">
        <v>33.895027624309392</v>
      </c>
      <c r="P15" s="19">
        <v>159599</v>
      </c>
      <c r="Q15" s="20">
        <v>8.2990153236613651</v>
      </c>
    </row>
    <row r="16" spans="1:17" ht="18.95" customHeight="1" x14ac:dyDescent="0.2">
      <c r="A16" s="15" t="s">
        <v>28</v>
      </c>
      <c r="B16" s="16">
        <v>103364</v>
      </c>
      <c r="C16" s="16">
        <v>142631</v>
      </c>
      <c r="D16" s="16">
        <v>8823</v>
      </c>
      <c r="E16" s="72"/>
      <c r="F16" s="16">
        <v>216</v>
      </c>
      <c r="G16" s="16">
        <v>126</v>
      </c>
      <c r="H16" s="16">
        <v>152</v>
      </c>
      <c r="I16" s="16">
        <v>73</v>
      </c>
      <c r="J16" s="16">
        <v>113</v>
      </c>
      <c r="K16" s="16">
        <v>304</v>
      </c>
      <c r="L16" s="16">
        <v>107</v>
      </c>
      <c r="M16" s="16">
        <v>349</v>
      </c>
      <c r="N16" s="16">
        <v>256258</v>
      </c>
      <c r="O16" s="18">
        <v>3.3614671091821968</v>
      </c>
      <c r="P16" s="19">
        <v>415857</v>
      </c>
      <c r="Q16" s="18">
        <v>4.4777127953844937</v>
      </c>
    </row>
    <row r="17" spans="1:33" ht="18.95" customHeight="1" x14ac:dyDescent="0.2">
      <c r="A17" s="15" t="s">
        <v>29</v>
      </c>
      <c r="B17" s="16">
        <v>103316</v>
      </c>
      <c r="C17" s="16">
        <v>134114</v>
      </c>
      <c r="D17" s="16">
        <v>17512</v>
      </c>
      <c r="E17" s="72"/>
      <c r="F17" s="16">
        <v>611</v>
      </c>
      <c r="G17" s="16">
        <v>105</v>
      </c>
      <c r="H17" s="16">
        <v>111</v>
      </c>
      <c r="I17" s="16">
        <v>252</v>
      </c>
      <c r="J17" s="16">
        <v>447</v>
      </c>
      <c r="K17" s="16">
        <v>287</v>
      </c>
      <c r="L17" s="16">
        <v>251</v>
      </c>
      <c r="M17" s="16">
        <v>746</v>
      </c>
      <c r="N17" s="16">
        <v>257752</v>
      </c>
      <c r="O17" s="18">
        <v>4.4333697986305154E-2</v>
      </c>
      <c r="P17" s="19">
        <v>673609</v>
      </c>
      <c r="Q17" s="18">
        <v>1.0872344513026451</v>
      </c>
    </row>
    <row r="18" spans="1:33" ht="18.95" customHeight="1" x14ac:dyDescent="0.2">
      <c r="A18" s="15" t="s">
        <v>30</v>
      </c>
      <c r="B18" s="16">
        <v>112783</v>
      </c>
      <c r="C18" s="16">
        <v>107208</v>
      </c>
      <c r="D18" s="16">
        <v>11466</v>
      </c>
      <c r="E18" s="72"/>
      <c r="F18" s="16">
        <v>690</v>
      </c>
      <c r="G18" s="16">
        <v>145</v>
      </c>
      <c r="H18" s="16">
        <v>249</v>
      </c>
      <c r="I18" s="16">
        <v>359</v>
      </c>
      <c r="J18" s="16">
        <v>675</v>
      </c>
      <c r="K18" s="16">
        <v>267</v>
      </c>
      <c r="L18" s="16">
        <v>366</v>
      </c>
      <c r="M18" s="16">
        <v>632</v>
      </c>
      <c r="N18" s="16">
        <v>234840</v>
      </c>
      <c r="O18" s="18">
        <v>-0.18398548936894743</v>
      </c>
      <c r="P18" s="19">
        <v>908449</v>
      </c>
      <c r="Q18" s="20">
        <v>0.48799951516501583</v>
      </c>
      <c r="R18" s="22"/>
    </row>
    <row r="19" spans="1:33" ht="18.95" customHeight="1" x14ac:dyDescent="0.2">
      <c r="A19" s="15" t="s">
        <v>31</v>
      </c>
      <c r="B19" s="16">
        <v>104461</v>
      </c>
      <c r="C19" s="16">
        <v>46207</v>
      </c>
      <c r="D19" s="16">
        <v>11475</v>
      </c>
      <c r="E19" s="72"/>
      <c r="F19" s="16">
        <v>596</v>
      </c>
      <c r="G19" s="16">
        <v>170</v>
      </c>
      <c r="H19" s="16">
        <v>340</v>
      </c>
      <c r="I19" s="16">
        <v>263</v>
      </c>
      <c r="J19" s="16">
        <v>473</v>
      </c>
      <c r="K19" s="16">
        <v>328</v>
      </c>
      <c r="L19" s="16">
        <v>269</v>
      </c>
      <c r="M19" s="16">
        <v>168</v>
      </c>
      <c r="N19" s="16">
        <v>164750</v>
      </c>
      <c r="O19" s="18">
        <v>1.0174128134796239</v>
      </c>
      <c r="P19" s="19">
        <v>1073199</v>
      </c>
      <c r="Q19" s="20">
        <v>0.55046006752569054</v>
      </c>
    </row>
    <row r="20" spans="1:33" ht="18.95" customHeight="1" x14ac:dyDescent="0.2">
      <c r="A20" s="15" t="s">
        <v>32</v>
      </c>
      <c r="B20" s="16">
        <v>2396</v>
      </c>
      <c r="C20" s="16">
        <v>82</v>
      </c>
      <c r="D20" s="16">
        <v>5269</v>
      </c>
      <c r="E20" s="72"/>
      <c r="F20" s="16">
        <v>151</v>
      </c>
      <c r="G20" s="16">
        <v>82</v>
      </c>
      <c r="H20" s="16">
        <v>539</v>
      </c>
      <c r="I20" s="16">
        <v>85</v>
      </c>
      <c r="J20" s="16">
        <v>249</v>
      </c>
      <c r="K20" s="16">
        <v>307</v>
      </c>
      <c r="L20" s="16">
        <v>72</v>
      </c>
      <c r="M20" s="16">
        <v>19</v>
      </c>
      <c r="N20" s="16">
        <v>9251</v>
      </c>
      <c r="O20" s="18">
        <v>3.1465710443747197</v>
      </c>
      <c r="P20" s="19">
        <v>1082450</v>
      </c>
      <c r="Q20" s="20">
        <v>0.55880082717464563</v>
      </c>
      <c r="T20" s="23"/>
    </row>
    <row r="21" spans="1:33" ht="18.95" customHeight="1" x14ac:dyDescent="0.2">
      <c r="A21" s="15" t="s">
        <v>33</v>
      </c>
      <c r="B21" s="16">
        <v>35</v>
      </c>
      <c r="C21" s="16">
        <v>108</v>
      </c>
      <c r="D21" s="16">
        <v>391</v>
      </c>
      <c r="E21" s="73"/>
      <c r="F21" s="16">
        <v>160</v>
      </c>
      <c r="G21" s="16" t="s">
        <v>34</v>
      </c>
      <c r="H21" s="16">
        <v>62</v>
      </c>
      <c r="I21" s="16">
        <v>6</v>
      </c>
      <c r="J21" s="16">
        <v>59</v>
      </c>
      <c r="K21" s="16">
        <v>303</v>
      </c>
      <c r="L21" s="16">
        <v>13</v>
      </c>
      <c r="M21" s="21">
        <v>2</v>
      </c>
      <c r="N21" s="16">
        <v>1139</v>
      </c>
      <c r="O21" s="18">
        <v>0.2627494456762749</v>
      </c>
      <c r="P21" s="19">
        <v>1083589</v>
      </c>
      <c r="Q21" s="20">
        <v>0.5584167728537035</v>
      </c>
      <c r="T21" s="23"/>
    </row>
    <row r="22" spans="1:33" ht="21.75" customHeight="1" x14ac:dyDescent="0.2">
      <c r="A22" s="24" t="s">
        <v>35</v>
      </c>
      <c r="B22" s="25">
        <v>483840</v>
      </c>
      <c r="C22" s="25">
        <v>525815</v>
      </c>
      <c r="D22" s="25">
        <v>58610</v>
      </c>
      <c r="E22" s="25"/>
      <c r="F22" s="25">
        <v>2761</v>
      </c>
      <c r="G22" s="25">
        <v>780</v>
      </c>
      <c r="H22" s="25">
        <v>2045</v>
      </c>
      <c r="I22" s="25">
        <v>1162</v>
      </c>
      <c r="J22" s="25">
        <v>2103</v>
      </c>
      <c r="K22" s="25">
        <v>3207</v>
      </c>
      <c r="L22" s="25">
        <v>1210</v>
      </c>
      <c r="M22" s="25">
        <v>2056</v>
      </c>
      <c r="N22" s="25">
        <v>1083589</v>
      </c>
      <c r="O22" s="26"/>
      <c r="P22" s="27"/>
      <c r="Q22" s="28"/>
      <c r="T22" s="23"/>
    </row>
    <row r="23" spans="1:33" ht="15.75" customHeight="1" x14ac:dyDescent="0.2">
      <c r="A23" s="29"/>
      <c r="B23" s="29"/>
      <c r="C23" s="29"/>
      <c r="D23" s="30"/>
      <c r="E23" s="30"/>
      <c r="F23" s="30"/>
      <c r="G23" s="30"/>
      <c r="H23" s="74"/>
      <c r="I23" s="74"/>
      <c r="J23" s="29"/>
      <c r="K23" s="29"/>
      <c r="L23" s="29"/>
      <c r="M23" s="31"/>
      <c r="N23" s="32"/>
      <c r="O23" s="33"/>
      <c r="Q23" s="34"/>
      <c r="T23" s="23"/>
    </row>
    <row r="24" spans="1:33" ht="15.75" customHeight="1" x14ac:dyDescent="0.2">
      <c r="A24" s="29"/>
      <c r="B24" s="29"/>
      <c r="C24" s="29"/>
      <c r="D24" s="35"/>
      <c r="E24" s="36"/>
      <c r="F24" s="29"/>
      <c r="G24" s="29"/>
      <c r="H24" s="53"/>
      <c r="I24" s="53"/>
      <c r="J24" s="37"/>
      <c r="K24" s="37"/>
      <c r="L24" s="29"/>
      <c r="M24" s="29"/>
      <c r="N24" s="38"/>
      <c r="O24" s="32"/>
      <c r="P24" s="39"/>
      <c r="Q24" s="34"/>
      <c r="T24" s="23"/>
    </row>
    <row r="25" spans="1:33" ht="12.75" customHeight="1" x14ac:dyDescent="0.2">
      <c r="A25" s="54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</row>
    <row r="26" spans="1:33" ht="23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9"/>
    </row>
    <row r="27" spans="1:33" ht="59.25" customHeight="1" x14ac:dyDescent="0.2">
      <c r="A27" s="10" t="s">
        <v>4</v>
      </c>
      <c r="B27" s="11" t="s">
        <v>5</v>
      </c>
      <c r="C27" s="11" t="s">
        <v>6</v>
      </c>
      <c r="D27" s="11" t="s">
        <v>37</v>
      </c>
      <c r="E27" s="11" t="s">
        <v>8</v>
      </c>
      <c r="F27" s="40" t="s">
        <v>38</v>
      </c>
      <c r="G27" s="40" t="s">
        <v>10</v>
      </c>
      <c r="H27" s="11" t="s">
        <v>11</v>
      </c>
      <c r="I27" s="11" t="s">
        <v>12</v>
      </c>
      <c r="J27" s="11" t="s">
        <v>13</v>
      </c>
      <c r="K27" s="11" t="s">
        <v>14</v>
      </c>
      <c r="L27" s="11" t="s">
        <v>15</v>
      </c>
      <c r="M27" s="11" t="s">
        <v>16</v>
      </c>
      <c r="N27" s="14" t="s">
        <v>17</v>
      </c>
      <c r="O27" s="14" t="s">
        <v>18</v>
      </c>
      <c r="P27" s="14" t="s">
        <v>19</v>
      </c>
      <c r="Q27" s="14" t="s">
        <v>20</v>
      </c>
    </row>
    <row r="28" spans="1:33" ht="18.95" customHeight="1" x14ac:dyDescent="0.2">
      <c r="A28" s="15" t="s">
        <v>21</v>
      </c>
      <c r="B28" s="16">
        <f>IF([1]OCAK!C53=0,"",[1]OCAK!C53)</f>
        <v>362</v>
      </c>
      <c r="C28" s="16">
        <f>IF([1]OCAK!D53=0,"",[1]OCAK!D53)</f>
        <v>946</v>
      </c>
      <c r="D28" s="16">
        <f>IF([1]OCAK!E53=0,"",[1]OCAK!E53)</f>
        <v>463</v>
      </c>
      <c r="E28" s="16" t="s">
        <v>22</v>
      </c>
      <c r="F28" s="16">
        <f>IF([1]OCAK!G53=0,"",[1]OCAK!G53)</f>
        <v>69</v>
      </c>
      <c r="G28" s="16">
        <f>IF([1]OCAK!H53=0,"",[1]OCAK!H53)</f>
        <v>39</v>
      </c>
      <c r="H28" s="16">
        <f>IF([1]OCAK!I53=0,"",[1]OCAK!I53)</f>
        <v>108</v>
      </c>
      <c r="I28" s="21" t="str">
        <f>IF([1]OCAK!J53=0,"0",[1]OCAK!J53)</f>
        <v>0</v>
      </c>
      <c r="J28" s="16">
        <f>IF([1]OCAK!K53=0,"",[1]OCAK!K53)</f>
        <v>50</v>
      </c>
      <c r="K28" s="16">
        <f>IF([1]OCAK!L53=0,"",[1]OCAK!L53)</f>
        <v>270</v>
      </c>
      <c r="L28" s="16">
        <f>IF([1]OCAK!M53=0,"",[1]OCAK!M53)</f>
        <v>22</v>
      </c>
      <c r="M28" s="21">
        <f>IF([1]OCAK!N53=0,"",[1]OCAK!N53)</f>
        <v>7</v>
      </c>
      <c r="N28" s="16">
        <f>IF([1]OCAK!O53=0,"",[1]OCAK!O53)</f>
        <v>2336</v>
      </c>
      <c r="O28" s="18">
        <f t="shared" ref="O28:O39" si="0">IFERROR(N28/N10-1,"")</f>
        <v>5.7126436781609193</v>
      </c>
      <c r="P28" s="19">
        <f>N28</f>
        <v>2336</v>
      </c>
      <c r="Q28" s="20">
        <f t="shared" ref="Q28:Q39" si="1">IFERROR(P28/P10-1,"")</f>
        <v>5.7126436781609193</v>
      </c>
    </row>
    <row r="29" spans="1:33" ht="18.95" customHeight="1" x14ac:dyDescent="0.2">
      <c r="A29" s="15" t="s">
        <v>23</v>
      </c>
      <c r="B29" s="16">
        <f>IF([1]ŞUBAT!C53=0,"",[1]ŞUBAT!C53)</f>
        <v>64</v>
      </c>
      <c r="C29" s="16">
        <f>IF([1]ŞUBAT!D53=0,"",[1]ŞUBAT!D53)</f>
        <v>45</v>
      </c>
      <c r="D29" s="16">
        <f>IF([1]ŞUBAT!E53=0,"",[1]ŞUBAT!E53)</f>
        <v>522</v>
      </c>
      <c r="E29" s="16" t="s">
        <v>22</v>
      </c>
      <c r="F29" s="16">
        <f>IF([1]ŞUBAT!G53=0,"",[1]ŞUBAT!G53)</f>
        <v>46</v>
      </c>
      <c r="G29" s="16">
        <f>IF([1]ŞUBAT!H53=0,"",[1]ŞUBAT!H53)</f>
        <v>10</v>
      </c>
      <c r="H29" s="16">
        <f>IF([1]ŞUBAT!I53=0,"",[1]ŞUBAT!I53)</f>
        <v>161</v>
      </c>
      <c r="I29" s="21">
        <f>IF([1]ŞUBAT!J53=0,"",[1]ŞUBAT!J53)</f>
        <v>10</v>
      </c>
      <c r="J29" s="21">
        <f>IF([1]ŞUBAT!K53=0,"",[1]ŞUBAT!K53)</f>
        <v>33</v>
      </c>
      <c r="K29" s="21">
        <f>IF([1]ŞUBAT!L53=0,"",[1]ŞUBAT!L53)</f>
        <v>218</v>
      </c>
      <c r="L29" s="21">
        <f>IF([1]ŞUBAT!M53=0,"",[1]ŞUBAT!M53)</f>
        <v>17</v>
      </c>
      <c r="M29" s="21">
        <f>IF([1]ŞUBAT!N53=0,"",[1]ŞUBAT!N53)</f>
        <v>3</v>
      </c>
      <c r="N29" s="16">
        <f>IF([1]ŞUBAT!O53=0,"",[1]ŞUBAT!O53)</f>
        <v>1129</v>
      </c>
      <c r="O29" s="18">
        <f t="shared" si="0"/>
        <v>0.98070175438596485</v>
      </c>
      <c r="P29" s="19">
        <f t="shared" ref="P29:P39" si="2">IFERROR(P28+N29,"")</f>
        <v>3465</v>
      </c>
      <c r="Q29" s="20">
        <f t="shared" si="1"/>
        <v>2.7745098039215685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</row>
    <row r="30" spans="1:33" ht="18.95" customHeight="1" x14ac:dyDescent="0.2">
      <c r="A30" s="15" t="s">
        <v>24</v>
      </c>
      <c r="B30" s="16">
        <f>IF([1]MART!C53=0,"",[1]MART!C53)</f>
        <v>7234</v>
      </c>
      <c r="C30" s="16">
        <f>IF([1]MART!D53=0,"",[1]MART!D53)</f>
        <v>1606</v>
      </c>
      <c r="D30" s="16">
        <f>IF([1]MART!E53=0,"",[1]MART!E53)</f>
        <v>610</v>
      </c>
      <c r="E30" s="16" t="s">
        <v>22</v>
      </c>
      <c r="F30" s="16">
        <f>IF([1]MART!G53=0,"",[1]MART!G53)</f>
        <v>93</v>
      </c>
      <c r="G30" s="21">
        <f>IF([1]MART!H53=0,"",[1]MART!H53)</f>
        <v>58</v>
      </c>
      <c r="H30" s="16">
        <f>IF([1]MART!I53=0,"",[1]MART!I53)</f>
        <v>572</v>
      </c>
      <c r="I30" s="16">
        <f>IF([1]MART!J53=0,"",[1]MART!J53)</f>
        <v>82</v>
      </c>
      <c r="J30" s="16">
        <f>IF([1]MART!K53=0,"",[1]MART!K53)</f>
        <v>12</v>
      </c>
      <c r="K30" s="16">
        <f>IF([1]MART!L53=0,"",[1]MART!L53)</f>
        <v>274</v>
      </c>
      <c r="L30" s="16">
        <f>IF([1]MART!M53=0,"",[1]MART!M53)</f>
        <v>25</v>
      </c>
      <c r="M30" s="16">
        <f>IF([1]MART!N53=0,"",[1]MART!N53)</f>
        <v>18</v>
      </c>
      <c r="N30" s="16">
        <f>IF([1]MART!O53=0,"",[1]MART!O53)</f>
        <v>10584</v>
      </c>
      <c r="O30" s="18">
        <f t="shared" si="0"/>
        <v>5.7672634271099747</v>
      </c>
      <c r="P30" s="19">
        <f t="shared" si="2"/>
        <v>14049</v>
      </c>
      <c r="Q30" s="20">
        <f t="shared" si="1"/>
        <v>4.6603545527800163</v>
      </c>
    </row>
    <row r="31" spans="1:33" ht="18.95" customHeight="1" x14ac:dyDescent="0.2">
      <c r="A31" s="15" t="s">
        <v>25</v>
      </c>
      <c r="B31" s="16">
        <f>IF([1]NİSAN!C53=0,"",[1]NİSAN!C53)</f>
        <v>75808</v>
      </c>
      <c r="C31" s="16">
        <f>IF([1]NİSAN!D53=0,"",[1]NİSAN!D53)</f>
        <v>26340</v>
      </c>
      <c r="D31" s="16">
        <f>IF([1]NİSAN!E53=0,"",[1]NİSAN!E53)</f>
        <v>2142</v>
      </c>
      <c r="E31" s="16" t="s">
        <v>22</v>
      </c>
      <c r="F31" s="16">
        <f>IF([1]NİSAN!G53=0,"",[1]NİSAN!G53)</f>
        <v>1193</v>
      </c>
      <c r="G31" s="16">
        <f>IF([1]NİSAN!H53=0,"",[1]NİSAN!H53)</f>
        <v>2455</v>
      </c>
      <c r="H31" s="16">
        <f>IF([1]NİSAN!I53=0,"",[1]NİSAN!I53)</f>
        <v>873</v>
      </c>
      <c r="I31" s="21">
        <f>IF([1]NİSAN!J53=0,"",[1]NİSAN!J53)</f>
        <v>179</v>
      </c>
      <c r="J31" s="16">
        <f>IF([1]NİSAN!K53=0,"",[1]NİSAN!K53)</f>
        <v>119</v>
      </c>
      <c r="K31" s="16">
        <f>IF([1]NİSAN!L53=0,"",[1]NİSAN!L53)</f>
        <v>335</v>
      </c>
      <c r="L31" s="16">
        <f>IF([1]NİSAN!M53=0,"",[1]NİSAN!M53)</f>
        <v>64</v>
      </c>
      <c r="M31" s="16">
        <f>IF([1]NİSAN!N53=0,"",[1]NİSAN!N53)</f>
        <v>21</v>
      </c>
      <c r="N31" s="16">
        <f>IF([1]NİSAN!O53=0,"",[1]NİSAN!O53)</f>
        <v>109529</v>
      </c>
      <c r="O31" s="18">
        <f t="shared" si="0"/>
        <v>22.299085300999788</v>
      </c>
      <c r="P31" s="19">
        <f t="shared" si="2"/>
        <v>123578</v>
      </c>
      <c r="Q31" s="20">
        <f t="shared" si="1"/>
        <v>16.204232214951968</v>
      </c>
    </row>
    <row r="32" spans="1:33" ht="18.95" customHeight="1" x14ac:dyDescent="0.2">
      <c r="A32" s="15" t="s">
        <v>26</v>
      </c>
      <c r="B32" s="16">
        <f>IF([1]MAYIS!C53=0,"",[1]MAYIS!C53)</f>
        <v>176581</v>
      </c>
      <c r="C32" s="16">
        <f>IF([1]MAYIS!D53=0,"",[1]MAYIS!D53)</f>
        <v>100300</v>
      </c>
      <c r="D32" s="16">
        <f>IF([1]MAYIS!E53=0,"",[1]MAYIS!E53)</f>
        <v>10066</v>
      </c>
      <c r="E32" s="16">
        <f>IF([1]MAYIS!F53=0,"",[1]MAYIS!F53)</f>
        <v>251</v>
      </c>
      <c r="F32" s="16">
        <f>IF([1]MAYIS!G53=0,"",[1]MAYIS!G53)</f>
        <v>15570</v>
      </c>
      <c r="G32" s="16">
        <f>IF([1]MAYIS!H53=0,"",[1]MAYIS!H53)</f>
        <v>7635</v>
      </c>
      <c r="H32" s="16">
        <f>IF([1]MAYIS!I53=0,"",[1]MAYIS!I53)</f>
        <v>2899</v>
      </c>
      <c r="I32" s="16">
        <f>IF([1]MAYIS!J53=0,"",[1]MAYIS!J53)</f>
        <v>264</v>
      </c>
      <c r="J32" s="16">
        <f>IF([1]MAYIS!K53=0,"",[1]MAYIS!K53)</f>
        <v>242</v>
      </c>
      <c r="K32" s="16">
        <f>IF([1]MAYIS!L53=0,"",[1]MAYIS!L53)</f>
        <v>334</v>
      </c>
      <c r="L32" s="16">
        <f>IF([1]MAYIS!M53=0,"",[1]MAYIS!M53)</f>
        <v>540</v>
      </c>
      <c r="M32" s="16">
        <f>IF([1]MAYIS!N53=0,"",[1]MAYIS!N53)</f>
        <v>251</v>
      </c>
      <c r="N32" s="16">
        <f>IF([1]MAYIS!O53=0,"",[1]MAYIS!O53)</f>
        <v>314933</v>
      </c>
      <c r="O32" s="18">
        <f t="shared" si="0"/>
        <v>7.1319200578392898</v>
      </c>
      <c r="P32" s="19">
        <f t="shared" si="2"/>
        <v>438511</v>
      </c>
      <c r="Q32" s="20">
        <f t="shared" si="1"/>
        <v>8.5513275685565553</v>
      </c>
    </row>
    <row r="33" spans="1:20" ht="18.95" customHeight="1" x14ac:dyDescent="0.2">
      <c r="A33" s="42" t="s">
        <v>27</v>
      </c>
      <c r="B33" s="16">
        <f>IF([1]HAZİRAN!C53=0,"",[1]HAZİRAN!C53)</f>
        <v>237588</v>
      </c>
      <c r="C33" s="16">
        <f>IF([1]HAZİRAN!D53=0,"",[1]HAZİRAN!D53)</f>
        <v>156091</v>
      </c>
      <c r="D33" s="16">
        <f>IF([1]HAZİRAN!E53=0,"",[1]HAZİRAN!E53)</f>
        <v>12281</v>
      </c>
      <c r="E33" s="16">
        <f>IF([1]HAZİRAN!F53=0,"",[1]HAZİRAN!F53)</f>
        <v>646</v>
      </c>
      <c r="F33" s="16">
        <f>IF([1]HAZİRAN!G53=0,"",[1]HAZİRAN!G53)</f>
        <v>20844</v>
      </c>
      <c r="G33" s="16">
        <f>IF([1]HAZİRAN!H53=0,"",[1]HAZİRAN!H53)</f>
        <v>12256</v>
      </c>
      <c r="H33" s="16">
        <f>IF([1]HAZİRAN!I53=0,"",[1]HAZİRAN!I53)</f>
        <v>4327</v>
      </c>
      <c r="I33" s="16">
        <f>IF([1]HAZİRAN!J53=0,"",[1]HAZİRAN!J53)</f>
        <v>422</v>
      </c>
      <c r="J33" s="16">
        <f>IF([1]HAZİRAN!K53=0,"",[1]HAZİRAN!K53)</f>
        <v>526</v>
      </c>
      <c r="K33" s="16">
        <f>IF([1]HAZİRAN!L53=0,"",[1]HAZİRAN!L53)</f>
        <v>338</v>
      </c>
      <c r="L33" s="16">
        <f>IF([1]HAZİRAN!M53=0,"",[1]HAZİRAN!M53)</f>
        <v>3341</v>
      </c>
      <c r="M33" s="16">
        <f>IF([1]HAZİRAN!N53=0,"",[1]HAZİRAN!N53)</f>
        <v>489</v>
      </c>
      <c r="N33" s="16">
        <f>IF([1]HAZİRAN!O53=0,"",[1]HAZİRAN!O53)</f>
        <v>449149</v>
      </c>
      <c r="O33" s="18">
        <f t="shared" si="0"/>
        <v>2.9507159946520303</v>
      </c>
      <c r="P33" s="19">
        <f t="shared" si="2"/>
        <v>887660</v>
      </c>
      <c r="Q33" s="20">
        <f t="shared" si="1"/>
        <v>4.5618142970820621</v>
      </c>
    </row>
    <row r="34" spans="1:20" ht="18.95" customHeight="1" x14ac:dyDescent="0.2">
      <c r="A34" s="15" t="s">
        <v>28</v>
      </c>
      <c r="B34" s="16">
        <f>IF([1]TEMMUZ!C53=0,"",[1]TEMMUZ!C53)</f>
        <v>305129</v>
      </c>
      <c r="C34" s="16">
        <f>IF([1]TEMMUZ!D53=0,"",[1]TEMMUZ!D53)</f>
        <v>220466</v>
      </c>
      <c r="D34" s="16">
        <f>IF([1]TEMMUZ!E53=0,"",[1]TEMMUZ!E53)</f>
        <v>16171</v>
      </c>
      <c r="E34" s="16">
        <f>IF([1]TEMMUZ!F53=0,"",[1]TEMMUZ!F53)</f>
        <v>1902</v>
      </c>
      <c r="F34" s="16">
        <f>IF([1]TEMMUZ!G53=0,"",[1]TEMMUZ!G53)</f>
        <v>32838</v>
      </c>
      <c r="G34" s="16">
        <f>IF([1]TEMMUZ!H53=0,"",[1]TEMMUZ!H53)</f>
        <v>19562</v>
      </c>
      <c r="H34" s="16">
        <f>IF([1]TEMMUZ!I53=0,"",[1]TEMMUZ!I53)</f>
        <v>8083</v>
      </c>
      <c r="I34" s="16">
        <f>IF([1]TEMMUZ!J53=0,"",[1]TEMMUZ!J53)</f>
        <v>594</v>
      </c>
      <c r="J34" s="16">
        <f>IF([1]TEMMUZ!K53=0,"",[1]TEMMUZ!K53)</f>
        <v>823</v>
      </c>
      <c r="K34" s="16">
        <f>IF([1]TEMMUZ!L53=0,"",[1]TEMMUZ!L53)</f>
        <v>328</v>
      </c>
      <c r="L34" s="16">
        <f>IF([1]TEMMUZ!M53=0,"",[1]TEMMUZ!M53)</f>
        <v>6073</v>
      </c>
      <c r="M34" s="16">
        <f>IF([1]TEMMUZ!N53=0,"",[1]TEMMUZ!N53)</f>
        <v>1414</v>
      </c>
      <c r="N34" s="16">
        <f>IF([1]TEMMUZ!O53=0,"",[1]TEMMUZ!O53)</f>
        <v>613383</v>
      </c>
      <c r="O34" s="18">
        <f t="shared" si="0"/>
        <v>1.393615028603985</v>
      </c>
      <c r="P34" s="19">
        <f t="shared" si="2"/>
        <v>1501043</v>
      </c>
      <c r="Q34" s="20">
        <f t="shared" si="1"/>
        <v>2.6095172138499532</v>
      </c>
    </row>
    <row r="35" spans="1:20" ht="18.95" customHeight="1" x14ac:dyDescent="0.2">
      <c r="A35" s="42" t="s">
        <v>29</v>
      </c>
      <c r="B35" s="16">
        <f>IF([1]AĞUSTOS!C53=0,"",[1]AĞUSTOS!C53)</f>
        <v>304678</v>
      </c>
      <c r="C35" s="16">
        <f>IF([1]AĞUSTOS!D53=0,"",[1]AĞUSTOS!D53)</f>
        <v>210845</v>
      </c>
      <c r="D35" s="16">
        <f>IF([1]AĞUSTOS!E53=0,"",[1]AĞUSTOS!E53)</f>
        <v>17865</v>
      </c>
      <c r="E35" s="16">
        <f>IF([1]AĞUSTOS!F53=0,"",[1]AĞUSTOS!F53)</f>
        <v>2026</v>
      </c>
      <c r="F35" s="16">
        <f>IF([1]AĞUSTOS!G53=0,"",[1]AĞUSTOS!G53)</f>
        <v>36939</v>
      </c>
      <c r="G35" s="16">
        <f>IF([1]AĞUSTOS!H53=0,"",[1]AĞUSTOS!H53)</f>
        <v>22690</v>
      </c>
      <c r="H35" s="16">
        <f>IF([1]AĞUSTOS!I53=0,"",[1]AĞUSTOS!I53)</f>
        <v>8363</v>
      </c>
      <c r="I35" s="16">
        <f>IF([1]AĞUSTOS!J53=0,"",[1]AĞUSTOS!J53)</f>
        <v>622</v>
      </c>
      <c r="J35" s="16">
        <f>IF([1]AĞUSTOS!K53=0,"",[1]AĞUSTOS!K53)</f>
        <v>1041</v>
      </c>
      <c r="K35" s="16">
        <f>IF([1]AĞUSTOS!L53=0,"",[1]AĞUSTOS!L53)</f>
        <v>332</v>
      </c>
      <c r="L35" s="16">
        <f>IF([1]AĞUSTOS!M53=0,"",[1]AĞUSTOS!M53)</f>
        <v>8202</v>
      </c>
      <c r="M35" s="16">
        <f>IF([1]AĞUSTOS!N53=0,"",[1]AĞUSTOS!N53)</f>
        <v>2319</v>
      </c>
      <c r="N35" s="16">
        <f>IF([1]AĞUSTOS!O53=0,"",[1]AĞUSTOS!O53)</f>
        <v>615922</v>
      </c>
      <c r="O35" s="18">
        <f t="shared" si="0"/>
        <v>1.3895915453614327</v>
      </c>
      <c r="P35" s="19">
        <f t="shared" si="2"/>
        <v>2116965</v>
      </c>
      <c r="Q35" s="20">
        <f t="shared" si="1"/>
        <v>2.1427207771867658</v>
      </c>
    </row>
    <row r="36" spans="1:20" ht="18.95" customHeight="1" x14ac:dyDescent="0.2">
      <c r="A36" s="42" t="s">
        <v>30</v>
      </c>
      <c r="B36" s="16">
        <f>IF([1]EYLÜL!C53=0,"",[1]EYLÜL!C53)</f>
        <v>259094</v>
      </c>
      <c r="C36" s="16">
        <f>IF([1]EYLÜL!D53=0,"",[1]EYLÜL!D53)</f>
        <v>165929</v>
      </c>
      <c r="D36" s="16">
        <f>IF([1]EYLÜL!E53=0,"",[1]EYLÜL!E53)</f>
        <v>17424</v>
      </c>
      <c r="E36" s="16">
        <f>IF([1]EYLÜL!F53=0,"",[1]EYLÜL!F53)</f>
        <v>1041</v>
      </c>
      <c r="F36" s="16">
        <f>IF([1]EYLÜL!G53=0,"",[1]EYLÜL!G53)</f>
        <v>29615</v>
      </c>
      <c r="G36" s="16">
        <f>IF([1]EYLÜL!H53=0,"",[1]EYLÜL!H53)</f>
        <v>19221</v>
      </c>
      <c r="H36" s="16">
        <f>IF([1]EYLÜL!I53=0,"",[1]EYLÜL!I53)</f>
        <v>5696</v>
      </c>
      <c r="I36" s="16">
        <f>IF([1]EYLÜL!J53=0,"",[1]EYLÜL!J53)</f>
        <v>563</v>
      </c>
      <c r="J36" s="16">
        <f>IF([1]EYLÜL!K53=0,"",[1]EYLÜL!K53)</f>
        <v>673</v>
      </c>
      <c r="K36" s="16">
        <f>IF([1]EYLÜL!L53=0,"",[1]EYLÜL!L53)</f>
        <v>272</v>
      </c>
      <c r="L36" s="16">
        <f>IF([1]EYLÜL!M53=0,"",[1]EYLÜL!M53)</f>
        <v>5526</v>
      </c>
      <c r="M36" s="16">
        <f>IF([1]EYLÜL!N53=0,"",[1]EYLÜL!N53)</f>
        <v>777</v>
      </c>
      <c r="N36" s="16">
        <f>IF([1]EYLÜL!O53=0,"",[1]EYLÜL!O53)</f>
        <v>505831</v>
      </c>
      <c r="O36" s="18">
        <f t="shared" si="0"/>
        <v>1.1539388519843299</v>
      </c>
      <c r="P36" s="19">
        <f t="shared" si="2"/>
        <v>2622796</v>
      </c>
      <c r="Q36" s="20">
        <f t="shared" si="1"/>
        <v>1.8871141913304985</v>
      </c>
    </row>
    <row r="37" spans="1:20" ht="18.95" customHeight="1" x14ac:dyDescent="0.2">
      <c r="A37" s="42" t="s">
        <v>31</v>
      </c>
      <c r="B37" s="16">
        <f>IF([1]EKİM!C53=0,"",[1]EKİM!C53)</f>
        <v>178174</v>
      </c>
      <c r="C37" s="16">
        <f>IF([1]EKİM!D53=0,"",[1]EKİM!D53)</f>
        <v>90920</v>
      </c>
      <c r="D37" s="16">
        <f>IF([1]EKİM!E53=0,"",[1]EKİM!E53)</f>
        <v>14951</v>
      </c>
      <c r="E37" s="16">
        <f>IF([1]EKİM!F53=0,"",[1]EKİM!F53)</f>
        <v>437</v>
      </c>
      <c r="F37" s="16">
        <f>IF([1]EKİM!G53=0,"",[1]EKİM!G53)</f>
        <v>23976</v>
      </c>
      <c r="G37" s="16">
        <f>IF([1]EKİM!H53=0,"",[1]EKİM!H53)</f>
        <v>10502</v>
      </c>
      <c r="H37" s="16">
        <f>IF([1]EKİM!I53=0,"",[1]EKİM!I53)</f>
        <v>4167</v>
      </c>
      <c r="I37" s="16">
        <f>IF([1]EKİM!J53=0,"",[1]EKİM!J53)</f>
        <v>245</v>
      </c>
      <c r="J37" s="16">
        <f>IF([1]EKİM!K53=0,"",[1]EKİM!K53)</f>
        <v>339</v>
      </c>
      <c r="K37" s="16">
        <f>IF([1]EKİM!L53=0,"",[1]EKİM!L53)</f>
        <v>282</v>
      </c>
      <c r="L37" s="16">
        <f>IF([1]EKİM!M53=0,"",[1]EKİM!M53)</f>
        <v>534</v>
      </c>
      <c r="M37" s="16">
        <f>IF([1]EKİM!N53=0,"",[1]EKİM!N53)</f>
        <v>99</v>
      </c>
      <c r="N37" s="16">
        <f>IF([1]EKİM!O53=0,"",[1]EKİM!O53)</f>
        <v>324626</v>
      </c>
      <c r="O37" s="18">
        <f t="shared" si="0"/>
        <v>0.97041578148710173</v>
      </c>
      <c r="P37" s="19">
        <f t="shared" si="2"/>
        <v>2947422</v>
      </c>
      <c r="Q37" s="20">
        <f t="shared" si="1"/>
        <v>1.7463890667061746</v>
      </c>
    </row>
    <row r="38" spans="1:20" ht="18.95" customHeight="1" x14ac:dyDescent="0.2">
      <c r="A38" s="42" t="s">
        <v>32</v>
      </c>
      <c r="B38" s="16" t="str">
        <f>IF([1]KASIM!C53=0,"",[1]KASIM!C53)</f>
        <v/>
      </c>
      <c r="C38" s="16" t="str">
        <f>IF([1]KASIM!D53=0,"",[1]KASIM!D53)</f>
        <v/>
      </c>
      <c r="D38" s="16" t="str">
        <f>IF([1]KASIM!E53=0,"",[1]KASIM!E53)</f>
        <v/>
      </c>
      <c r="E38" s="16" t="str">
        <f>IF([1]OCAK!F63=0,"",[1]OCAK!F63)</f>
        <v/>
      </c>
      <c r="F38" s="16" t="str">
        <f>IF([1]KASIM!G53=0,"",[1]KASIM!G53)</f>
        <v/>
      </c>
      <c r="G38" s="16" t="str">
        <f>IF([1]KASIM!H53=0,"",[1]KASIM!H53)</f>
        <v/>
      </c>
      <c r="H38" s="16" t="str">
        <f>IF([1]KASIM!I53=0,"",[1]KASIM!I53)</f>
        <v/>
      </c>
      <c r="I38" s="16" t="str">
        <f>IF([1]KASIM!J53=0,"",[1]KASIM!J53)</f>
        <v/>
      </c>
      <c r="J38" s="16" t="str">
        <f>IF([1]KASIM!K53=0,"",[1]KASIM!K53)</f>
        <v/>
      </c>
      <c r="K38" s="16" t="str">
        <f>IF([1]KASIM!L53=0,"",[1]KASIM!L53)</f>
        <v/>
      </c>
      <c r="L38" s="16" t="str">
        <f>IF([1]KASIM!M53=0,"",[1]KASIM!M53)</f>
        <v/>
      </c>
      <c r="M38" s="16" t="str">
        <f>IF([1]KASIM!N53=0,"",[1]KASIM!N53)</f>
        <v/>
      </c>
      <c r="N38" s="16" t="str">
        <f>IF([1]KASIM!O53=0,"",[1]KASIM!O53)</f>
        <v/>
      </c>
      <c r="O38" s="18" t="str">
        <f t="shared" si="0"/>
        <v/>
      </c>
      <c r="P38" s="19" t="str">
        <f t="shared" si="2"/>
        <v/>
      </c>
      <c r="Q38" s="20" t="str">
        <f t="shared" si="1"/>
        <v/>
      </c>
    </row>
    <row r="39" spans="1:20" ht="18.95" customHeight="1" x14ac:dyDescent="0.2">
      <c r="A39" s="42" t="s">
        <v>33</v>
      </c>
      <c r="B39" s="16" t="str">
        <f>IF([1]ARALIK!C53=0,"",[1]ARALIK!C53)</f>
        <v/>
      </c>
      <c r="C39" s="16" t="str">
        <f>IF([1]ARALIK!D53=0,"",[1]ARALIK!D53)</f>
        <v/>
      </c>
      <c r="D39" s="16" t="str">
        <f>IF([1]ARALIK!E53=0,"",[1]ARALIK!E53)</f>
        <v/>
      </c>
      <c r="E39" s="16" t="str">
        <f>IF([1]OCAK!F64=0,"",[1]OCAK!F64)</f>
        <v/>
      </c>
      <c r="F39" s="16" t="str">
        <f>IF([1]ARALIK!G53=0,"",[1]ARALIK!G53)</f>
        <v/>
      </c>
      <c r="G39" s="16" t="str">
        <f>IF([1]ARALIK!H53=0,"",[1]ARALIK!H53)</f>
        <v/>
      </c>
      <c r="H39" s="16" t="str">
        <f>IF([1]ARALIK!I53=0,"",[1]ARALIK!I53)</f>
        <v/>
      </c>
      <c r="I39" s="16" t="str">
        <f>IF([1]ARALIK!J53=0,"",[1]ARALIK!J53)</f>
        <v/>
      </c>
      <c r="J39" s="16" t="str">
        <f>IF([1]ARALIK!K53=0,"",[1]ARALIK!K53)</f>
        <v/>
      </c>
      <c r="K39" s="16" t="str">
        <f>IF([1]ARALIK!L53=0,"",[1]ARALIK!L53)</f>
        <v/>
      </c>
      <c r="L39" s="16" t="str">
        <f>IF([1]ARALIK!M53=0,"",[1]ARALIK!M53)</f>
        <v/>
      </c>
      <c r="M39" s="21" t="str">
        <f>IF([1]ARALIK!N53=0,"",[1]ARALIK!N53)</f>
        <v/>
      </c>
      <c r="N39" s="16" t="str">
        <f>IF([1]ARALIK!O53=0,"",[1]ARALIK!O53)</f>
        <v/>
      </c>
      <c r="O39" s="18" t="str">
        <f t="shared" si="0"/>
        <v/>
      </c>
      <c r="P39" s="19" t="str">
        <f t="shared" si="2"/>
        <v/>
      </c>
      <c r="Q39" s="20" t="str">
        <f t="shared" si="1"/>
        <v/>
      </c>
    </row>
    <row r="40" spans="1:20" s="44" customFormat="1" ht="24" customHeight="1" x14ac:dyDescent="0.2">
      <c r="A40" s="43" t="s">
        <v>35</v>
      </c>
      <c r="B40" s="25">
        <f>SUM(B28:B39)</f>
        <v>1544712</v>
      </c>
      <c r="C40" s="25">
        <f t="shared" ref="C40:M40" si="3">SUM(C28:C39)</f>
        <v>973488</v>
      </c>
      <c r="D40" s="25">
        <f t="shared" si="3"/>
        <v>92495</v>
      </c>
      <c r="E40" s="25">
        <f t="shared" si="3"/>
        <v>6303</v>
      </c>
      <c r="F40" s="25">
        <f t="shared" si="3"/>
        <v>161183</v>
      </c>
      <c r="G40" s="25">
        <f t="shared" si="3"/>
        <v>94428</v>
      </c>
      <c r="H40" s="25">
        <f t="shared" si="3"/>
        <v>35249</v>
      </c>
      <c r="I40" s="25">
        <f t="shared" si="3"/>
        <v>2981</v>
      </c>
      <c r="J40" s="25">
        <f t="shared" si="3"/>
        <v>3858</v>
      </c>
      <c r="K40" s="25">
        <f t="shared" si="3"/>
        <v>2983</v>
      </c>
      <c r="L40" s="25">
        <f t="shared" si="3"/>
        <v>24344</v>
      </c>
      <c r="M40" s="25">
        <f t="shared" si="3"/>
        <v>5398</v>
      </c>
      <c r="N40" s="25">
        <f>SUM(B40:M40)</f>
        <v>2947422</v>
      </c>
      <c r="O40" s="26"/>
      <c r="P40" s="27"/>
      <c r="Q40" s="28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41"/>
    </row>
    <row r="42" spans="1:20" ht="45" customHeight="1" x14ac:dyDescent="0.2">
      <c r="A42" s="60" t="s">
        <v>39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45"/>
      <c r="S42" s="45"/>
      <c r="T42" s="41"/>
    </row>
    <row r="43" spans="1:20" ht="16.5" customHeight="1" x14ac:dyDescent="0.2">
      <c r="A43" s="63" t="s">
        <v>40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44874</v>
      </c>
      <c r="Q43" s="66"/>
      <c r="R43" s="46"/>
      <c r="S43" s="41"/>
      <c r="T43" s="41"/>
    </row>
    <row r="44" spans="1:20" ht="12" customHeight="1" x14ac:dyDescent="0.2">
      <c r="A44" s="67" t="s">
        <v>41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47"/>
      <c r="Q44" s="48"/>
      <c r="R44" s="45"/>
      <c r="S44" s="45"/>
      <c r="T44" s="41"/>
    </row>
    <row r="45" spans="1:20" ht="14.25" customHeight="1" x14ac:dyDescent="0.2">
      <c r="A45" s="4"/>
      <c r="B45" s="49"/>
      <c r="C45" s="49"/>
      <c r="D45" s="49"/>
      <c r="E45" s="49"/>
      <c r="F45" s="49"/>
      <c r="G45" s="4"/>
      <c r="H45" s="49"/>
      <c r="I45" s="49"/>
      <c r="J45" s="49"/>
      <c r="K45" s="50"/>
      <c r="L45" s="1"/>
      <c r="M45" s="1"/>
      <c r="N45" s="1"/>
      <c r="O45" s="1"/>
      <c r="P45" s="1"/>
      <c r="Q45" s="1"/>
      <c r="R45" s="41"/>
      <c r="S45" s="41"/>
      <c r="T45" s="41"/>
    </row>
    <row r="46" spans="1:20" ht="14.25" customHeight="1" x14ac:dyDescent="0.2">
      <c r="A46" s="51"/>
      <c r="B46" s="1"/>
      <c r="C46" s="49"/>
      <c r="D46" s="49"/>
      <c r="E46" s="49"/>
      <c r="F46" s="52"/>
      <c r="G46" s="52"/>
      <c r="H46" s="52"/>
      <c r="I46" s="52"/>
      <c r="J46" s="52"/>
      <c r="K46" s="52"/>
      <c r="L46" s="1"/>
      <c r="M46" s="1"/>
      <c r="N46" s="1"/>
      <c r="O46" s="1"/>
      <c r="P46" s="1"/>
      <c r="Q46" s="1"/>
      <c r="R46" s="41"/>
      <c r="S46" s="41"/>
      <c r="T46" s="41"/>
    </row>
    <row r="47" spans="1:20" ht="14.25" customHeight="1" x14ac:dyDescent="0.2">
      <c r="A47" s="51"/>
      <c r="B47" s="1"/>
      <c r="C47" s="49"/>
      <c r="D47" s="49"/>
      <c r="E47" s="49"/>
      <c r="F47" s="52"/>
      <c r="G47" s="52"/>
      <c r="H47" s="52"/>
      <c r="I47" s="52"/>
      <c r="J47" s="52"/>
      <c r="K47" s="52"/>
      <c r="L47" s="1"/>
      <c r="M47" s="1"/>
      <c r="N47" s="1"/>
      <c r="O47" s="1"/>
      <c r="P47" s="1"/>
      <c r="Q47" s="1"/>
    </row>
    <row r="48" spans="1:20" ht="14.2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ht="14.25" customHeight="1" x14ac:dyDescent="0.2"/>
  </sheetData>
  <mergeCells count="12">
    <mergeCell ref="A44:O44"/>
    <mergeCell ref="C2:O2"/>
    <mergeCell ref="C3:O3"/>
    <mergeCell ref="C4:O4"/>
    <mergeCell ref="A6:Q7"/>
    <mergeCell ref="E10:E21"/>
    <mergeCell ref="H23:I23"/>
    <mergeCell ref="H24:I24"/>
    <mergeCell ref="A25:Q26"/>
    <mergeCell ref="A42:Q42"/>
    <mergeCell ref="A43:O43"/>
    <mergeCell ref="P43:Q43"/>
  </mergeCells>
  <conditionalFormatting sqref="O28:O31">
    <cfRule type="cellIs" dxfId="50" priority="50" stopIfTrue="1" operator="greaterThan">
      <formula>0</formula>
    </cfRule>
    <cfRule type="cellIs" dxfId="49" priority="51" stopIfTrue="1" operator="lessThan">
      <formula>0</formula>
    </cfRule>
  </conditionalFormatting>
  <conditionalFormatting sqref="Q10">
    <cfRule type="cellIs" dxfId="48" priority="48" stopIfTrue="1" operator="lessThan">
      <formula>0</formula>
    </cfRule>
    <cfRule type="cellIs" dxfId="47" priority="49" stopIfTrue="1" operator="greaterThan">
      <formula>0</formula>
    </cfRule>
  </conditionalFormatting>
  <conditionalFormatting sqref="Q10">
    <cfRule type="cellIs" dxfId="46" priority="47" stopIfTrue="1" operator="equal">
      <formula>0</formula>
    </cfRule>
  </conditionalFormatting>
  <conditionalFormatting sqref="Q10:Q15 Q18:Q21">
    <cfRule type="cellIs" dxfId="45" priority="46" stopIfTrue="1" operator="lessThan">
      <formula>0</formula>
    </cfRule>
  </conditionalFormatting>
  <conditionalFormatting sqref="Q14">
    <cfRule type="cellIs" dxfId="44" priority="45" stopIfTrue="1" operator="greaterThan">
      <formula>0</formula>
    </cfRule>
  </conditionalFormatting>
  <conditionalFormatting sqref="O10:O14">
    <cfRule type="cellIs" dxfId="43" priority="43" stopIfTrue="1" operator="greaterThan">
      <formula>0</formula>
    </cfRule>
    <cfRule type="cellIs" dxfId="42" priority="44" stopIfTrue="1" operator="lessThan">
      <formula>0</formula>
    </cfRule>
  </conditionalFormatting>
  <conditionalFormatting sqref="O15 Q15">
    <cfRule type="cellIs" dxfId="41" priority="42" stopIfTrue="1" operator="greaterThan">
      <formula>0</formula>
    </cfRule>
  </conditionalFormatting>
  <conditionalFormatting sqref="O16">
    <cfRule type="cellIs" dxfId="40" priority="41" stopIfTrue="1" operator="greaterThan">
      <formula>0</formula>
    </cfRule>
  </conditionalFormatting>
  <conditionalFormatting sqref="Q16">
    <cfRule type="cellIs" dxfId="39" priority="40" stopIfTrue="1" operator="greaterThan">
      <formula>0</formula>
    </cfRule>
  </conditionalFormatting>
  <conditionalFormatting sqref="O17">
    <cfRule type="cellIs" dxfId="38" priority="39" stopIfTrue="1" operator="greaterThan">
      <formula>0</formula>
    </cfRule>
  </conditionalFormatting>
  <conditionalFormatting sqref="Q17">
    <cfRule type="cellIs" dxfId="37" priority="38" stopIfTrue="1" operator="greaterThan">
      <formula>0</formula>
    </cfRule>
  </conditionalFormatting>
  <conditionalFormatting sqref="O18">
    <cfRule type="cellIs" dxfId="36" priority="36" stopIfTrue="1" operator="lessThan">
      <formula>0</formula>
    </cfRule>
    <cfRule type="cellIs" dxfId="35" priority="37" stopIfTrue="1" operator="greaterThan">
      <formula>0</formula>
    </cfRule>
  </conditionalFormatting>
  <conditionalFormatting sqref="Q18">
    <cfRule type="cellIs" dxfId="34" priority="35" stopIfTrue="1" operator="greaterThan">
      <formula>0</formula>
    </cfRule>
  </conditionalFormatting>
  <conditionalFormatting sqref="O19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Q19">
    <cfRule type="cellIs" dxfId="31" priority="32" stopIfTrue="1" operator="greaterThan">
      <formula>0</formula>
    </cfRule>
  </conditionalFormatting>
  <conditionalFormatting sqref="O20 Q20">
    <cfRule type="cellIs" dxfId="30" priority="31" stopIfTrue="1" operator="greaterThan">
      <formula>0</formula>
    </cfRule>
  </conditionalFormatting>
  <conditionalFormatting sqref="O21">
    <cfRule type="cellIs" dxfId="29" priority="30" stopIfTrue="1" operator="greaterThan">
      <formula>0</formula>
    </cfRule>
  </conditionalFormatting>
  <conditionalFormatting sqref="Q21">
    <cfRule type="cellIs" dxfId="28" priority="29" stopIfTrue="1" operator="greaterThan">
      <formula>0</formula>
    </cfRule>
  </conditionalFormatting>
  <conditionalFormatting sqref="Q30:Q31">
    <cfRule type="cellIs" dxfId="27" priority="28" stopIfTrue="1" operator="lessThan">
      <formula>0</formula>
    </cfRule>
  </conditionalFormatting>
  <conditionalFormatting sqref="Q30:Q31">
    <cfRule type="cellIs" dxfId="26" priority="27" stopIfTrue="1" operator="greaterThan">
      <formula>0</formula>
    </cfRule>
  </conditionalFormatting>
  <conditionalFormatting sqref="Q28:Q29">
    <cfRule type="cellIs" dxfId="25" priority="26" stopIfTrue="1" operator="lessThan">
      <formula>0</formula>
    </cfRule>
  </conditionalFormatting>
  <conditionalFormatting sqref="Q28:Q29">
    <cfRule type="cellIs" dxfId="24" priority="25" stopIfTrue="1" operator="greaterThan">
      <formula>0</formula>
    </cfRule>
  </conditionalFormatting>
  <conditionalFormatting sqref="O32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32">
    <cfRule type="cellIs" dxfId="21" priority="22" stopIfTrue="1" operator="lessThan">
      <formula>0</formula>
    </cfRule>
  </conditionalFormatting>
  <conditionalFormatting sqref="Q32">
    <cfRule type="cellIs" dxfId="20" priority="21" stopIfTrue="1" operator="greaterThan">
      <formula>0</formula>
    </cfRule>
  </conditionalFormatting>
  <conditionalFormatting sqref="O33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33">
    <cfRule type="cellIs" dxfId="17" priority="18" stopIfTrue="1" operator="lessThan">
      <formula>0</formula>
    </cfRule>
  </conditionalFormatting>
  <conditionalFormatting sqref="Q33">
    <cfRule type="cellIs" dxfId="16" priority="17" stopIfTrue="1" operator="greaterThan">
      <formula>0</formula>
    </cfRule>
  </conditionalFormatting>
  <conditionalFormatting sqref="O34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34">
    <cfRule type="cellIs" dxfId="13" priority="14" stopIfTrue="1" operator="lessThan">
      <formula>0</formula>
    </cfRule>
  </conditionalFormatting>
  <conditionalFormatting sqref="Q34">
    <cfRule type="cellIs" dxfId="12" priority="13" stopIfTrue="1" operator="greaterThan">
      <formula>0</formula>
    </cfRule>
  </conditionalFormatting>
  <conditionalFormatting sqref="O35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35">
    <cfRule type="cellIs" dxfId="9" priority="10" stopIfTrue="1" operator="lessThan">
      <formula>0</formula>
    </cfRule>
  </conditionalFormatting>
  <conditionalFormatting sqref="Q35">
    <cfRule type="cellIs" dxfId="8" priority="9" stopIfTrue="1" operator="greaterThan">
      <formula>0</formula>
    </cfRule>
  </conditionalFormatting>
  <conditionalFormatting sqref="O36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36">
    <cfRule type="cellIs" dxfId="5" priority="6" stopIfTrue="1" operator="lessThan">
      <formula>0</formula>
    </cfRule>
  </conditionalFormatting>
  <conditionalFormatting sqref="Q36">
    <cfRule type="cellIs" dxfId="4" priority="5" stopIfTrue="1" operator="greaterThan">
      <formula>0</formula>
    </cfRule>
  </conditionalFormatting>
  <conditionalFormatting sqref="O37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37">
    <cfRule type="cellIs" dxfId="1" priority="2" stopIfTrue="1" operator="lessThan">
      <formula>0</formula>
    </cfRule>
  </conditionalFormatting>
  <conditionalFormatting sqref="Q37">
    <cfRule type="cellIs" dxfId="0" priority="1" stopIfTrue="1" operator="greater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2021-2022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BTGM</dc:creator>
  <cp:lastModifiedBy>BTGM</cp:lastModifiedBy>
  <dcterms:created xsi:type="dcterms:W3CDTF">2022-11-09T06:25:01Z</dcterms:created>
  <dcterms:modified xsi:type="dcterms:W3CDTF">2022-11-09T06:30:15Z</dcterms:modified>
</cp:coreProperties>
</file>